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gistro mensual" sheetId="1" state="visible" r:id="rId1"/>
    <sheet name="Ejemplo" sheetId="2" state="visible" r:id="rId2"/>
    <sheet name="Notas legales" sheetId="3" state="visible" r:id="rId3"/>
  </sheets>
  <definedNames>
    <definedName name="_xlnm.Print_Titles" localSheetId="0">'Registro mensual'!$10:$10</definedName>
    <definedName name="_xlnm.Print_Area" localSheetId="0">'Registro mensual'!$A$1:$I$52</definedName>
    <definedName name="_xlnm.Print_Titles" localSheetId="1">'Ejemplo'!$10:$10</definedName>
    <definedName name="_xlnm.Print_Area" localSheetId="1">'Ejemplo'!$A$1:$I$52</definedName>
  </definedNames>
  <calcPr calcId="124519" fullCalcOnLoad="1"/>
</workbook>
</file>

<file path=xl/styles.xml><?xml version="1.0" encoding="utf-8"?>
<styleSheet xmlns="http://schemas.openxmlformats.org/spreadsheetml/2006/main">
  <numFmts count="3">
    <numFmt numFmtId="164" formatCode="hh:mm"/>
    <numFmt numFmtId="165" formatCode="[h]:mm;;"/>
    <numFmt numFmtId="166" formatCode="[h]:mm"/>
  </numFmts>
  <fonts count="11">
    <font>
      <name val="Calibri"/>
      <family val="2"/>
      <color theme="1"/>
      <sz val="11"/>
      <scheme val="minor"/>
    </font>
    <font>
      <b val="1"/>
      <color rgb="00059669"/>
      <sz val="16"/>
    </font>
    <font>
      <i val="1"/>
      <color rgb="0064748B"/>
      <sz val="9"/>
    </font>
    <font>
      <b val="1"/>
      <color rgb="00334155"/>
      <sz val="9"/>
    </font>
    <font>
      <i val="1"/>
      <color rgb="0064748B"/>
      <sz val="8"/>
    </font>
    <font>
      <b val="1"/>
      <color rgb="00FFFFFF"/>
      <sz val="9"/>
    </font>
    <font>
      <b val="1"/>
      <color rgb="00334155"/>
    </font>
    <font>
      <color rgb="00334155"/>
      <sz val="9"/>
    </font>
    <font>
      <b val="1"/>
      <color rgb="00059669"/>
      <sz val="14"/>
    </font>
    <font>
      <i val="1"/>
      <color rgb="00059669"/>
    </font>
    <font>
      <color rgb="0094A3B8"/>
      <sz val="8"/>
    </font>
  </fonts>
  <fills count="7">
    <fill>
      <patternFill/>
    </fill>
    <fill>
      <patternFill patternType="gray125"/>
    </fill>
    <fill>
      <patternFill patternType="solid">
        <fgColor rgb="00F1F5F9"/>
      </patternFill>
    </fill>
    <fill>
      <patternFill patternType="solid">
        <fgColor rgb="00FFFFFF"/>
      </patternFill>
    </fill>
    <fill>
      <patternFill patternType="solid">
        <fgColor rgb="00059669"/>
      </patternFill>
    </fill>
    <fill>
      <patternFill patternType="solid">
        <fgColor rgb="00F8FAFC"/>
      </patternFill>
    </fill>
    <fill>
      <patternFill patternType="solid">
        <fgColor rgb="00ECFDF5"/>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pivotButton="0" quotePrefix="0" xfId="0"/>
    <xf numFmtId="0" fontId="0" fillId="0" borderId="1" pivotButton="0" quotePrefix="0" xfId="0"/>
    <xf numFmtId="0" fontId="3" fillId="2" borderId="1" pivotButton="0" quotePrefix="0" xfId="0"/>
    <xf numFmtId="0" fontId="4" fillId="0" borderId="0" pivotButton="0" quotePrefix="0" xfId="0"/>
    <xf numFmtId="0" fontId="5" fillId="4" borderId="1" applyAlignment="1" pivotButton="0" quotePrefix="0" xfId="0">
      <alignment horizontal="center" vertical="center" wrapText="1"/>
    </xf>
    <xf numFmtId="0" fontId="0" fillId="0" borderId="1" applyAlignment="1" pivotButton="0" quotePrefix="0" xfId="0">
      <alignment horizontal="center"/>
    </xf>
    <xf numFmtId="164" fontId="0" fillId="0" borderId="1" applyAlignment="1" pivotButton="0" quotePrefix="0" xfId="0">
      <alignment horizontal="center"/>
    </xf>
    <xf numFmtId="165" fontId="6" fillId="0" borderId="1" applyAlignment="1" pivotButton="0" quotePrefix="0" xfId="0">
      <alignment horizontal="center"/>
    </xf>
    <xf numFmtId="0" fontId="0" fillId="0" borderId="1" applyAlignment="1" pivotButton="0" quotePrefix="0" xfId="0">
      <alignment vertical="center" wrapText="1"/>
    </xf>
    <xf numFmtId="0" fontId="0" fillId="5" borderId="1" applyAlignment="1" pivotButton="0" quotePrefix="0" xfId="0">
      <alignment horizontal="center"/>
    </xf>
    <xf numFmtId="164" fontId="0" fillId="5" borderId="1" applyAlignment="1" pivotButton="0" quotePrefix="0" xfId="0">
      <alignment horizontal="center"/>
    </xf>
    <xf numFmtId="165" fontId="6" fillId="5" borderId="1" applyAlignment="1" pivotButton="0" quotePrefix="0" xfId="0">
      <alignment horizontal="center"/>
    </xf>
    <xf numFmtId="0" fontId="0" fillId="5" borderId="1" pivotButton="0" quotePrefix="0" xfId="0"/>
    <xf numFmtId="0" fontId="0" fillId="5" borderId="1" applyAlignment="1" pivotButton="0" quotePrefix="0" xfId="0">
      <alignment vertical="center" wrapText="1"/>
    </xf>
    <xf numFmtId="0" fontId="6" fillId="6" borderId="1" pivotButton="0" quotePrefix="0" xfId="0"/>
    <xf numFmtId="166" fontId="6" fillId="6" borderId="1" applyAlignment="1" pivotButton="0" quotePrefix="0" xfId="0">
      <alignment horizontal="center"/>
    </xf>
    <xf numFmtId="0" fontId="6" fillId="6" borderId="1" applyAlignment="1" pivotButton="0" quotePrefix="0" xfId="0">
      <alignment horizontal="center"/>
    </xf>
    <xf numFmtId="0" fontId="6" fillId="0" borderId="0" pivotButton="0" quotePrefix="0" xfId="0"/>
    <xf numFmtId="0" fontId="7" fillId="0" borderId="0" pivotButton="0" quotePrefix="0" xfId="0"/>
    <xf numFmtId="0" fontId="8" fillId="0"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xf numFmtId="0" fontId="9" fillId="0" borderId="0" applyAlignment="1" pivotButton="0" quotePrefix="0" xfId="0">
      <alignment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52"/>
  <sheetViews>
    <sheetView workbookViewId="0">
      <pane ySplit="10" topLeftCell="A11" activePane="bottomLeft" state="frozen"/>
      <selection pane="bottomLeft" activeCell="A1" sqref="A1"/>
    </sheetView>
  </sheetViews>
  <sheetFormatPr baseColWidth="8" defaultRowHeight="15"/>
  <cols>
    <col width="7" customWidth="1" min="1" max="1"/>
    <col width="10" customWidth="1" min="2" max="2"/>
    <col width="10" customWidth="1" min="3" max="3"/>
    <col width="10" customWidth="1" min="4" max="4"/>
    <col width="10" customWidth="1" min="5" max="5"/>
    <col width="10" customWidth="1" min="6" max="6"/>
    <col width="12" customWidth="1" min="7" max="7"/>
    <col width="16" customWidth="1" min="8" max="8"/>
    <col width="36" customWidth="1" min="9" max="9"/>
  </cols>
  <sheetData>
    <row r="1">
      <c r="A1" s="1" t="inlineStr">
        <is>
          <t>Registro de jornada mensual</t>
        </is>
      </c>
    </row>
    <row r="2">
      <c r="A2" s="2" t="inlineStr">
        <is>
          <t>Art. 34.9 del Estatuto de los Trabajadores · jornada continua o partida</t>
        </is>
      </c>
    </row>
    <row r="4" ht="20" customHeight="1">
      <c r="A4" s="3" t="inlineStr">
        <is>
          <t>Empresa</t>
        </is>
      </c>
      <c r="B4" s="4" t="n"/>
      <c r="C4" s="5" t="n"/>
      <c r="D4" s="5" t="n"/>
      <c r="E4" s="3" t="inlineStr">
        <is>
          <t>CIF</t>
        </is>
      </c>
      <c r="F4" s="4" t="n"/>
      <c r="G4" s="5" t="n"/>
      <c r="H4" s="5" t="n"/>
      <c r="I4" s="5" t="n"/>
    </row>
    <row r="5" ht="20" customHeight="1">
      <c r="A5" s="3" t="inlineStr">
        <is>
          <t>Centro de trabajo</t>
        </is>
      </c>
      <c r="B5" s="4" t="n"/>
      <c r="C5" s="5" t="n"/>
      <c r="D5" s="5" t="n"/>
      <c r="E5" s="3" t="inlineStr">
        <is>
          <t>Mes y año</t>
        </is>
      </c>
      <c r="F5" s="4">
        <f>IF(AND(B8&lt;&gt;"",D8&lt;&gt;""),TEXT(B8,"00")&amp;"/"&amp;D8,"")</f>
        <v/>
      </c>
      <c r="G5" s="5" t="n"/>
      <c r="H5" s="5" t="n"/>
      <c r="I5" s="5" t="n"/>
    </row>
    <row r="6" ht="20" customHeight="1">
      <c r="A6" s="3" t="inlineStr">
        <is>
          <t>Trabajador/a</t>
        </is>
      </c>
      <c r="B6" s="4" t="n"/>
      <c r="C6" s="5" t="n"/>
      <c r="D6" s="5" t="n"/>
      <c r="E6" s="3" t="inlineStr">
        <is>
          <t>NIF/NIE</t>
        </is>
      </c>
      <c r="F6" s="4" t="n"/>
      <c r="G6" s="5" t="n"/>
      <c r="H6" s="5" t="n"/>
      <c r="I6" s="5" t="n"/>
    </row>
    <row r="7" ht="20" customHeight="1">
      <c r="A7" s="3" t="inlineStr">
        <is>
          <t>Jornada pactada (h/semana)</t>
        </is>
      </c>
      <c r="B7" s="4" t="n"/>
      <c r="C7" s="5" t="n"/>
      <c r="D7" s="5" t="n"/>
      <c r="E7" s="3" t="inlineStr">
        <is>
          <t>Tipo de contrato</t>
        </is>
      </c>
      <c r="F7" s="4" t="n"/>
      <c r="G7" s="5" t="n"/>
      <c r="H7" s="5" t="n"/>
      <c r="I7" s="5" t="n"/>
    </row>
    <row r="8">
      <c r="A8" s="6" t="inlineStr">
        <is>
          <t>Mes (1-12)</t>
        </is>
      </c>
      <c r="B8" s="5" t="n"/>
      <c r="C8" s="6" t="inlineStr">
        <is>
          <t>Año</t>
        </is>
      </c>
      <c r="D8" s="5" t="n"/>
      <c r="E8" s="7" t="inlineStr">
        <is>
          <t>← rellena mes y año y las fechas se calculan solas</t>
        </is>
      </c>
    </row>
    <row r="10" ht="30" customHeight="1">
      <c r="A10" s="8" t="inlineStr">
        <is>
          <t>Día</t>
        </is>
      </c>
      <c r="B10" s="8" t="inlineStr">
        <is>
          <t>Fecha</t>
        </is>
      </c>
      <c r="C10" s="8" t="inlineStr">
        <is>
          <t>Entrada 1</t>
        </is>
      </c>
      <c r="D10" s="8" t="inlineStr">
        <is>
          <t>Salida 1</t>
        </is>
      </c>
      <c r="E10" s="8" t="inlineStr">
        <is>
          <t>Entrada 2</t>
        </is>
      </c>
      <c r="F10" s="8" t="inlineStr">
        <is>
          <t>Salida 2</t>
        </is>
      </c>
      <c r="G10" s="8" t="inlineStr">
        <is>
          <t>Horas del día</t>
        </is>
      </c>
      <c r="H10" s="8" t="inlineStr">
        <is>
          <t>Firma trabajador/a</t>
        </is>
      </c>
      <c r="I10" s="8" t="inlineStr">
        <is>
          <t>Observaciones (ausencia, vacaciones, horas extra…)</t>
        </is>
      </c>
    </row>
    <row r="11" ht="17" customHeight="1">
      <c r="A11" s="9" t="n">
        <v>1</v>
      </c>
      <c r="B11" s="9">
        <f>IF(OR($B$8="",$D$8=""),"",IF(DAY(DATE($D$8,$B$8,1))&lt;&gt;1,"—",CHOOSE(WEEKDAY(DATE($D$8,$B$8,1),2),"lun","mar","mié","jue","vie","sáb","dom")&amp;" "&amp;TEXT(DATE($D$8,$B$8,1),"dd/mm")))</f>
        <v/>
      </c>
      <c r="C11" s="10" t="n"/>
      <c r="D11" s="10" t="n"/>
      <c r="E11" s="10" t="n"/>
      <c r="F11" s="10" t="n"/>
      <c r="G11" s="11">
        <f>IF(AND(C11&lt;&gt;"",D11&lt;&gt;""),MOD(D11-C11,1),0)+IF(AND(E11&lt;&gt;"",F11&lt;&gt;""),MOD(F11-E11,1),0)</f>
        <v/>
      </c>
      <c r="H11" s="5" t="n"/>
      <c r="I11" s="12" t="n"/>
    </row>
    <row r="12" ht="17" customHeight="1">
      <c r="A12" s="13" t="n">
        <v>2</v>
      </c>
      <c r="B12" s="13">
        <f>IF(OR($B$8="",$D$8=""),"",IF(DAY(DATE($D$8,$B$8,2))&lt;&gt;2,"—",CHOOSE(WEEKDAY(DATE($D$8,$B$8,2),2),"lun","mar","mié","jue","vie","sáb","dom")&amp;" "&amp;TEXT(DATE($D$8,$B$8,2),"dd/mm")))</f>
        <v/>
      </c>
      <c r="C12" s="14" t="n"/>
      <c r="D12" s="14" t="n"/>
      <c r="E12" s="14" t="n"/>
      <c r="F12" s="14" t="n"/>
      <c r="G12" s="15">
        <f>IF(AND(C12&lt;&gt;"",D12&lt;&gt;""),MOD(D12-C12,1),0)+IF(AND(E12&lt;&gt;"",F12&lt;&gt;""),MOD(F12-E12,1),0)</f>
        <v/>
      </c>
      <c r="H12" s="16" t="n"/>
      <c r="I12" s="17" t="n"/>
    </row>
    <row r="13" ht="17" customHeight="1">
      <c r="A13" s="9" t="n">
        <v>3</v>
      </c>
      <c r="B13" s="9">
        <f>IF(OR($B$8="",$D$8=""),"",IF(DAY(DATE($D$8,$B$8,3))&lt;&gt;3,"—",CHOOSE(WEEKDAY(DATE($D$8,$B$8,3),2),"lun","mar","mié","jue","vie","sáb","dom")&amp;" "&amp;TEXT(DATE($D$8,$B$8,3),"dd/mm")))</f>
        <v/>
      </c>
      <c r="C13" s="10" t="n"/>
      <c r="D13" s="10" t="n"/>
      <c r="E13" s="10" t="n"/>
      <c r="F13" s="10" t="n"/>
      <c r="G13" s="11">
        <f>IF(AND(C13&lt;&gt;"",D13&lt;&gt;""),MOD(D13-C13,1),0)+IF(AND(E13&lt;&gt;"",F13&lt;&gt;""),MOD(F13-E13,1),0)</f>
        <v/>
      </c>
      <c r="H13" s="5" t="n"/>
      <c r="I13" s="12" t="n"/>
    </row>
    <row r="14" ht="17" customHeight="1">
      <c r="A14" s="13" t="n">
        <v>4</v>
      </c>
      <c r="B14" s="13">
        <f>IF(OR($B$8="",$D$8=""),"",IF(DAY(DATE($D$8,$B$8,4))&lt;&gt;4,"—",CHOOSE(WEEKDAY(DATE($D$8,$B$8,4),2),"lun","mar","mié","jue","vie","sáb","dom")&amp;" "&amp;TEXT(DATE($D$8,$B$8,4),"dd/mm")))</f>
        <v/>
      </c>
      <c r="C14" s="14" t="n"/>
      <c r="D14" s="14" t="n"/>
      <c r="E14" s="14" t="n"/>
      <c r="F14" s="14" t="n"/>
      <c r="G14" s="15">
        <f>IF(AND(C14&lt;&gt;"",D14&lt;&gt;""),MOD(D14-C14,1),0)+IF(AND(E14&lt;&gt;"",F14&lt;&gt;""),MOD(F14-E14,1),0)</f>
        <v/>
      </c>
      <c r="H14" s="16" t="n"/>
      <c r="I14" s="17" t="n"/>
    </row>
    <row r="15" ht="17" customHeight="1">
      <c r="A15" s="9" t="n">
        <v>5</v>
      </c>
      <c r="B15" s="9">
        <f>IF(OR($B$8="",$D$8=""),"",IF(DAY(DATE($D$8,$B$8,5))&lt;&gt;5,"—",CHOOSE(WEEKDAY(DATE($D$8,$B$8,5),2),"lun","mar","mié","jue","vie","sáb","dom")&amp;" "&amp;TEXT(DATE($D$8,$B$8,5),"dd/mm")))</f>
        <v/>
      </c>
      <c r="C15" s="10" t="n"/>
      <c r="D15" s="10" t="n"/>
      <c r="E15" s="10" t="n"/>
      <c r="F15" s="10" t="n"/>
      <c r="G15" s="11">
        <f>IF(AND(C15&lt;&gt;"",D15&lt;&gt;""),MOD(D15-C15,1),0)+IF(AND(E15&lt;&gt;"",F15&lt;&gt;""),MOD(F15-E15,1),0)</f>
        <v/>
      </c>
      <c r="H15" s="5" t="n"/>
      <c r="I15" s="12" t="n"/>
    </row>
    <row r="16" ht="17" customHeight="1">
      <c r="A16" s="13" t="n">
        <v>6</v>
      </c>
      <c r="B16" s="13">
        <f>IF(OR($B$8="",$D$8=""),"",IF(DAY(DATE($D$8,$B$8,6))&lt;&gt;6,"—",CHOOSE(WEEKDAY(DATE($D$8,$B$8,6),2),"lun","mar","mié","jue","vie","sáb","dom")&amp;" "&amp;TEXT(DATE($D$8,$B$8,6),"dd/mm")))</f>
        <v/>
      </c>
      <c r="C16" s="14" t="n"/>
      <c r="D16" s="14" t="n"/>
      <c r="E16" s="14" t="n"/>
      <c r="F16" s="14" t="n"/>
      <c r="G16" s="15">
        <f>IF(AND(C16&lt;&gt;"",D16&lt;&gt;""),MOD(D16-C16,1),0)+IF(AND(E16&lt;&gt;"",F16&lt;&gt;""),MOD(F16-E16,1),0)</f>
        <v/>
      </c>
      <c r="H16" s="16" t="n"/>
      <c r="I16" s="17" t="n"/>
    </row>
    <row r="17" ht="17" customHeight="1">
      <c r="A17" s="9" t="n">
        <v>7</v>
      </c>
      <c r="B17" s="9">
        <f>IF(OR($B$8="",$D$8=""),"",IF(DAY(DATE($D$8,$B$8,7))&lt;&gt;7,"—",CHOOSE(WEEKDAY(DATE($D$8,$B$8,7),2),"lun","mar","mié","jue","vie","sáb","dom")&amp;" "&amp;TEXT(DATE($D$8,$B$8,7),"dd/mm")))</f>
        <v/>
      </c>
      <c r="C17" s="10" t="n"/>
      <c r="D17" s="10" t="n"/>
      <c r="E17" s="10" t="n"/>
      <c r="F17" s="10" t="n"/>
      <c r="G17" s="11">
        <f>IF(AND(C17&lt;&gt;"",D17&lt;&gt;""),MOD(D17-C17,1),0)+IF(AND(E17&lt;&gt;"",F17&lt;&gt;""),MOD(F17-E17,1),0)</f>
        <v/>
      </c>
      <c r="H17" s="5" t="n"/>
      <c r="I17" s="12" t="n"/>
    </row>
    <row r="18" ht="17" customHeight="1">
      <c r="A18" s="13" t="n">
        <v>8</v>
      </c>
      <c r="B18" s="13">
        <f>IF(OR($B$8="",$D$8=""),"",IF(DAY(DATE($D$8,$B$8,8))&lt;&gt;8,"—",CHOOSE(WEEKDAY(DATE($D$8,$B$8,8),2),"lun","mar","mié","jue","vie","sáb","dom")&amp;" "&amp;TEXT(DATE($D$8,$B$8,8),"dd/mm")))</f>
        <v/>
      </c>
      <c r="C18" s="14" t="n"/>
      <c r="D18" s="14" t="n"/>
      <c r="E18" s="14" t="n"/>
      <c r="F18" s="14" t="n"/>
      <c r="G18" s="15">
        <f>IF(AND(C18&lt;&gt;"",D18&lt;&gt;""),MOD(D18-C18,1),0)+IF(AND(E18&lt;&gt;"",F18&lt;&gt;""),MOD(F18-E18,1),0)</f>
        <v/>
      </c>
      <c r="H18" s="16" t="n"/>
      <c r="I18" s="17" t="n"/>
    </row>
    <row r="19" ht="17" customHeight="1">
      <c r="A19" s="9" t="n">
        <v>9</v>
      </c>
      <c r="B19" s="9">
        <f>IF(OR($B$8="",$D$8=""),"",IF(DAY(DATE($D$8,$B$8,9))&lt;&gt;9,"—",CHOOSE(WEEKDAY(DATE($D$8,$B$8,9),2),"lun","mar","mié","jue","vie","sáb","dom")&amp;" "&amp;TEXT(DATE($D$8,$B$8,9),"dd/mm")))</f>
        <v/>
      </c>
      <c r="C19" s="10" t="n"/>
      <c r="D19" s="10" t="n"/>
      <c r="E19" s="10" t="n"/>
      <c r="F19" s="10" t="n"/>
      <c r="G19" s="11">
        <f>IF(AND(C19&lt;&gt;"",D19&lt;&gt;""),MOD(D19-C19,1),0)+IF(AND(E19&lt;&gt;"",F19&lt;&gt;""),MOD(F19-E19,1),0)</f>
        <v/>
      </c>
      <c r="H19" s="5" t="n"/>
      <c r="I19" s="12" t="n"/>
    </row>
    <row r="20" ht="17" customHeight="1">
      <c r="A20" s="13" t="n">
        <v>10</v>
      </c>
      <c r="B20" s="13">
        <f>IF(OR($B$8="",$D$8=""),"",IF(DAY(DATE($D$8,$B$8,10))&lt;&gt;10,"—",CHOOSE(WEEKDAY(DATE($D$8,$B$8,10),2),"lun","mar","mié","jue","vie","sáb","dom")&amp;" "&amp;TEXT(DATE($D$8,$B$8,10),"dd/mm")))</f>
        <v/>
      </c>
      <c r="C20" s="14" t="n"/>
      <c r="D20" s="14" t="n"/>
      <c r="E20" s="14" t="n"/>
      <c r="F20" s="14" t="n"/>
      <c r="G20" s="15">
        <f>IF(AND(C20&lt;&gt;"",D20&lt;&gt;""),MOD(D20-C20,1),0)+IF(AND(E20&lt;&gt;"",F20&lt;&gt;""),MOD(F20-E20,1),0)</f>
        <v/>
      </c>
      <c r="H20" s="16" t="n"/>
      <c r="I20" s="17" t="n"/>
    </row>
    <row r="21" ht="17" customHeight="1">
      <c r="A21" s="9" t="n">
        <v>11</v>
      </c>
      <c r="B21" s="9">
        <f>IF(OR($B$8="",$D$8=""),"",IF(DAY(DATE($D$8,$B$8,11))&lt;&gt;11,"—",CHOOSE(WEEKDAY(DATE($D$8,$B$8,11),2),"lun","mar","mié","jue","vie","sáb","dom")&amp;" "&amp;TEXT(DATE($D$8,$B$8,11),"dd/mm")))</f>
        <v/>
      </c>
      <c r="C21" s="10" t="n"/>
      <c r="D21" s="10" t="n"/>
      <c r="E21" s="10" t="n"/>
      <c r="F21" s="10" t="n"/>
      <c r="G21" s="11">
        <f>IF(AND(C21&lt;&gt;"",D21&lt;&gt;""),MOD(D21-C21,1),0)+IF(AND(E21&lt;&gt;"",F21&lt;&gt;""),MOD(F21-E21,1),0)</f>
        <v/>
      </c>
      <c r="H21" s="5" t="n"/>
      <c r="I21" s="12" t="n"/>
    </row>
    <row r="22" ht="17" customHeight="1">
      <c r="A22" s="13" t="n">
        <v>12</v>
      </c>
      <c r="B22" s="13">
        <f>IF(OR($B$8="",$D$8=""),"",IF(DAY(DATE($D$8,$B$8,12))&lt;&gt;12,"—",CHOOSE(WEEKDAY(DATE($D$8,$B$8,12),2),"lun","mar","mié","jue","vie","sáb","dom")&amp;" "&amp;TEXT(DATE($D$8,$B$8,12),"dd/mm")))</f>
        <v/>
      </c>
      <c r="C22" s="14" t="n"/>
      <c r="D22" s="14" t="n"/>
      <c r="E22" s="14" t="n"/>
      <c r="F22" s="14" t="n"/>
      <c r="G22" s="15">
        <f>IF(AND(C22&lt;&gt;"",D22&lt;&gt;""),MOD(D22-C22,1),0)+IF(AND(E22&lt;&gt;"",F22&lt;&gt;""),MOD(F22-E22,1),0)</f>
        <v/>
      </c>
      <c r="H22" s="16" t="n"/>
      <c r="I22" s="17" t="n"/>
    </row>
    <row r="23" ht="17" customHeight="1">
      <c r="A23" s="9" t="n">
        <v>13</v>
      </c>
      <c r="B23" s="9">
        <f>IF(OR($B$8="",$D$8=""),"",IF(DAY(DATE($D$8,$B$8,13))&lt;&gt;13,"—",CHOOSE(WEEKDAY(DATE($D$8,$B$8,13),2),"lun","mar","mié","jue","vie","sáb","dom")&amp;" "&amp;TEXT(DATE($D$8,$B$8,13),"dd/mm")))</f>
        <v/>
      </c>
      <c r="C23" s="10" t="n"/>
      <c r="D23" s="10" t="n"/>
      <c r="E23" s="10" t="n"/>
      <c r="F23" s="10" t="n"/>
      <c r="G23" s="11">
        <f>IF(AND(C23&lt;&gt;"",D23&lt;&gt;""),MOD(D23-C23,1),0)+IF(AND(E23&lt;&gt;"",F23&lt;&gt;""),MOD(F23-E23,1),0)</f>
        <v/>
      </c>
      <c r="H23" s="5" t="n"/>
      <c r="I23" s="12" t="n"/>
    </row>
    <row r="24" ht="17" customHeight="1">
      <c r="A24" s="13" t="n">
        <v>14</v>
      </c>
      <c r="B24" s="13">
        <f>IF(OR($B$8="",$D$8=""),"",IF(DAY(DATE($D$8,$B$8,14))&lt;&gt;14,"—",CHOOSE(WEEKDAY(DATE($D$8,$B$8,14),2),"lun","mar","mié","jue","vie","sáb","dom")&amp;" "&amp;TEXT(DATE($D$8,$B$8,14),"dd/mm")))</f>
        <v/>
      </c>
      <c r="C24" s="14" t="n"/>
      <c r="D24" s="14" t="n"/>
      <c r="E24" s="14" t="n"/>
      <c r="F24" s="14" t="n"/>
      <c r="G24" s="15">
        <f>IF(AND(C24&lt;&gt;"",D24&lt;&gt;""),MOD(D24-C24,1),0)+IF(AND(E24&lt;&gt;"",F24&lt;&gt;""),MOD(F24-E24,1),0)</f>
        <v/>
      </c>
      <c r="H24" s="16" t="n"/>
      <c r="I24" s="17" t="n"/>
    </row>
    <row r="25" ht="17" customHeight="1">
      <c r="A25" s="9" t="n">
        <v>15</v>
      </c>
      <c r="B25" s="9">
        <f>IF(OR($B$8="",$D$8=""),"",IF(DAY(DATE($D$8,$B$8,15))&lt;&gt;15,"—",CHOOSE(WEEKDAY(DATE($D$8,$B$8,15),2),"lun","mar","mié","jue","vie","sáb","dom")&amp;" "&amp;TEXT(DATE($D$8,$B$8,15),"dd/mm")))</f>
        <v/>
      </c>
      <c r="C25" s="10" t="n"/>
      <c r="D25" s="10" t="n"/>
      <c r="E25" s="10" t="n"/>
      <c r="F25" s="10" t="n"/>
      <c r="G25" s="11">
        <f>IF(AND(C25&lt;&gt;"",D25&lt;&gt;""),MOD(D25-C25,1),0)+IF(AND(E25&lt;&gt;"",F25&lt;&gt;""),MOD(F25-E25,1),0)</f>
        <v/>
      </c>
      <c r="H25" s="5" t="n"/>
      <c r="I25" s="12" t="n"/>
    </row>
    <row r="26" ht="17" customHeight="1">
      <c r="A26" s="13" t="n">
        <v>16</v>
      </c>
      <c r="B26" s="13">
        <f>IF(OR($B$8="",$D$8=""),"",IF(DAY(DATE($D$8,$B$8,16))&lt;&gt;16,"—",CHOOSE(WEEKDAY(DATE($D$8,$B$8,16),2),"lun","mar","mié","jue","vie","sáb","dom")&amp;" "&amp;TEXT(DATE($D$8,$B$8,16),"dd/mm")))</f>
        <v/>
      </c>
      <c r="C26" s="14" t="n"/>
      <c r="D26" s="14" t="n"/>
      <c r="E26" s="14" t="n"/>
      <c r="F26" s="14" t="n"/>
      <c r="G26" s="15">
        <f>IF(AND(C26&lt;&gt;"",D26&lt;&gt;""),MOD(D26-C26,1),0)+IF(AND(E26&lt;&gt;"",F26&lt;&gt;""),MOD(F26-E26,1),0)</f>
        <v/>
      </c>
      <c r="H26" s="16" t="n"/>
      <c r="I26" s="17" t="n"/>
    </row>
    <row r="27" ht="17" customHeight="1">
      <c r="A27" s="9" t="n">
        <v>17</v>
      </c>
      <c r="B27" s="9">
        <f>IF(OR($B$8="",$D$8=""),"",IF(DAY(DATE($D$8,$B$8,17))&lt;&gt;17,"—",CHOOSE(WEEKDAY(DATE($D$8,$B$8,17),2),"lun","mar","mié","jue","vie","sáb","dom")&amp;" "&amp;TEXT(DATE($D$8,$B$8,17),"dd/mm")))</f>
        <v/>
      </c>
      <c r="C27" s="10" t="n"/>
      <c r="D27" s="10" t="n"/>
      <c r="E27" s="10" t="n"/>
      <c r="F27" s="10" t="n"/>
      <c r="G27" s="11">
        <f>IF(AND(C27&lt;&gt;"",D27&lt;&gt;""),MOD(D27-C27,1),0)+IF(AND(E27&lt;&gt;"",F27&lt;&gt;""),MOD(F27-E27,1),0)</f>
        <v/>
      </c>
      <c r="H27" s="5" t="n"/>
      <c r="I27" s="12" t="n"/>
    </row>
    <row r="28" ht="17" customHeight="1">
      <c r="A28" s="13" t="n">
        <v>18</v>
      </c>
      <c r="B28" s="13">
        <f>IF(OR($B$8="",$D$8=""),"",IF(DAY(DATE($D$8,$B$8,18))&lt;&gt;18,"—",CHOOSE(WEEKDAY(DATE($D$8,$B$8,18),2),"lun","mar","mié","jue","vie","sáb","dom")&amp;" "&amp;TEXT(DATE($D$8,$B$8,18),"dd/mm")))</f>
        <v/>
      </c>
      <c r="C28" s="14" t="n"/>
      <c r="D28" s="14" t="n"/>
      <c r="E28" s="14" t="n"/>
      <c r="F28" s="14" t="n"/>
      <c r="G28" s="15">
        <f>IF(AND(C28&lt;&gt;"",D28&lt;&gt;""),MOD(D28-C28,1),0)+IF(AND(E28&lt;&gt;"",F28&lt;&gt;""),MOD(F28-E28,1),0)</f>
        <v/>
      </c>
      <c r="H28" s="16" t="n"/>
      <c r="I28" s="17" t="n"/>
    </row>
    <row r="29" ht="17" customHeight="1">
      <c r="A29" s="9" t="n">
        <v>19</v>
      </c>
      <c r="B29" s="9">
        <f>IF(OR($B$8="",$D$8=""),"",IF(DAY(DATE($D$8,$B$8,19))&lt;&gt;19,"—",CHOOSE(WEEKDAY(DATE($D$8,$B$8,19),2),"lun","mar","mié","jue","vie","sáb","dom")&amp;" "&amp;TEXT(DATE($D$8,$B$8,19),"dd/mm")))</f>
        <v/>
      </c>
      <c r="C29" s="10" t="n"/>
      <c r="D29" s="10" t="n"/>
      <c r="E29" s="10" t="n"/>
      <c r="F29" s="10" t="n"/>
      <c r="G29" s="11">
        <f>IF(AND(C29&lt;&gt;"",D29&lt;&gt;""),MOD(D29-C29,1),0)+IF(AND(E29&lt;&gt;"",F29&lt;&gt;""),MOD(F29-E29,1),0)</f>
        <v/>
      </c>
      <c r="H29" s="5" t="n"/>
      <c r="I29" s="12" t="n"/>
    </row>
    <row r="30" ht="17" customHeight="1">
      <c r="A30" s="13" t="n">
        <v>20</v>
      </c>
      <c r="B30" s="13">
        <f>IF(OR($B$8="",$D$8=""),"",IF(DAY(DATE($D$8,$B$8,20))&lt;&gt;20,"—",CHOOSE(WEEKDAY(DATE($D$8,$B$8,20),2),"lun","mar","mié","jue","vie","sáb","dom")&amp;" "&amp;TEXT(DATE($D$8,$B$8,20),"dd/mm")))</f>
        <v/>
      </c>
      <c r="C30" s="14" t="n"/>
      <c r="D30" s="14" t="n"/>
      <c r="E30" s="14" t="n"/>
      <c r="F30" s="14" t="n"/>
      <c r="G30" s="15">
        <f>IF(AND(C30&lt;&gt;"",D30&lt;&gt;""),MOD(D30-C30,1),0)+IF(AND(E30&lt;&gt;"",F30&lt;&gt;""),MOD(F30-E30,1),0)</f>
        <v/>
      </c>
      <c r="H30" s="16" t="n"/>
      <c r="I30" s="17" t="n"/>
    </row>
    <row r="31" ht="17" customHeight="1">
      <c r="A31" s="9" t="n">
        <v>21</v>
      </c>
      <c r="B31" s="9">
        <f>IF(OR($B$8="",$D$8=""),"",IF(DAY(DATE($D$8,$B$8,21))&lt;&gt;21,"—",CHOOSE(WEEKDAY(DATE($D$8,$B$8,21),2),"lun","mar","mié","jue","vie","sáb","dom")&amp;" "&amp;TEXT(DATE($D$8,$B$8,21),"dd/mm")))</f>
        <v/>
      </c>
      <c r="C31" s="10" t="n"/>
      <c r="D31" s="10" t="n"/>
      <c r="E31" s="10" t="n"/>
      <c r="F31" s="10" t="n"/>
      <c r="G31" s="11">
        <f>IF(AND(C31&lt;&gt;"",D31&lt;&gt;""),MOD(D31-C31,1),0)+IF(AND(E31&lt;&gt;"",F31&lt;&gt;""),MOD(F31-E31,1),0)</f>
        <v/>
      </c>
      <c r="H31" s="5" t="n"/>
      <c r="I31" s="12" t="n"/>
    </row>
    <row r="32" ht="17" customHeight="1">
      <c r="A32" s="13" t="n">
        <v>22</v>
      </c>
      <c r="B32" s="13">
        <f>IF(OR($B$8="",$D$8=""),"",IF(DAY(DATE($D$8,$B$8,22))&lt;&gt;22,"—",CHOOSE(WEEKDAY(DATE($D$8,$B$8,22),2),"lun","mar","mié","jue","vie","sáb","dom")&amp;" "&amp;TEXT(DATE($D$8,$B$8,22),"dd/mm")))</f>
        <v/>
      </c>
      <c r="C32" s="14" t="n"/>
      <c r="D32" s="14" t="n"/>
      <c r="E32" s="14" t="n"/>
      <c r="F32" s="14" t="n"/>
      <c r="G32" s="15">
        <f>IF(AND(C32&lt;&gt;"",D32&lt;&gt;""),MOD(D32-C32,1),0)+IF(AND(E32&lt;&gt;"",F32&lt;&gt;""),MOD(F32-E32,1),0)</f>
        <v/>
      </c>
      <c r="H32" s="16" t="n"/>
      <c r="I32" s="17" t="n"/>
    </row>
    <row r="33" ht="17" customHeight="1">
      <c r="A33" s="9" t="n">
        <v>23</v>
      </c>
      <c r="B33" s="9">
        <f>IF(OR($B$8="",$D$8=""),"",IF(DAY(DATE($D$8,$B$8,23))&lt;&gt;23,"—",CHOOSE(WEEKDAY(DATE($D$8,$B$8,23),2),"lun","mar","mié","jue","vie","sáb","dom")&amp;" "&amp;TEXT(DATE($D$8,$B$8,23),"dd/mm")))</f>
        <v/>
      </c>
      <c r="C33" s="10" t="n"/>
      <c r="D33" s="10" t="n"/>
      <c r="E33" s="10" t="n"/>
      <c r="F33" s="10" t="n"/>
      <c r="G33" s="11">
        <f>IF(AND(C33&lt;&gt;"",D33&lt;&gt;""),MOD(D33-C33,1),0)+IF(AND(E33&lt;&gt;"",F33&lt;&gt;""),MOD(F33-E33,1),0)</f>
        <v/>
      </c>
      <c r="H33" s="5" t="n"/>
      <c r="I33" s="12" t="n"/>
    </row>
    <row r="34" ht="17" customHeight="1">
      <c r="A34" s="13" t="n">
        <v>24</v>
      </c>
      <c r="B34" s="13">
        <f>IF(OR($B$8="",$D$8=""),"",IF(DAY(DATE($D$8,$B$8,24))&lt;&gt;24,"—",CHOOSE(WEEKDAY(DATE($D$8,$B$8,24),2),"lun","mar","mié","jue","vie","sáb","dom")&amp;" "&amp;TEXT(DATE($D$8,$B$8,24),"dd/mm")))</f>
        <v/>
      </c>
      <c r="C34" s="14" t="n"/>
      <c r="D34" s="14" t="n"/>
      <c r="E34" s="14" t="n"/>
      <c r="F34" s="14" t="n"/>
      <c r="G34" s="15">
        <f>IF(AND(C34&lt;&gt;"",D34&lt;&gt;""),MOD(D34-C34,1),0)+IF(AND(E34&lt;&gt;"",F34&lt;&gt;""),MOD(F34-E34,1),0)</f>
        <v/>
      </c>
      <c r="H34" s="16" t="n"/>
      <c r="I34" s="17" t="n"/>
    </row>
    <row r="35" ht="17" customHeight="1">
      <c r="A35" s="9" t="n">
        <v>25</v>
      </c>
      <c r="B35" s="9">
        <f>IF(OR($B$8="",$D$8=""),"",IF(DAY(DATE($D$8,$B$8,25))&lt;&gt;25,"—",CHOOSE(WEEKDAY(DATE($D$8,$B$8,25),2),"lun","mar","mié","jue","vie","sáb","dom")&amp;" "&amp;TEXT(DATE($D$8,$B$8,25),"dd/mm")))</f>
        <v/>
      </c>
      <c r="C35" s="10" t="n"/>
      <c r="D35" s="10" t="n"/>
      <c r="E35" s="10" t="n"/>
      <c r="F35" s="10" t="n"/>
      <c r="G35" s="11">
        <f>IF(AND(C35&lt;&gt;"",D35&lt;&gt;""),MOD(D35-C35,1),0)+IF(AND(E35&lt;&gt;"",F35&lt;&gt;""),MOD(F35-E35,1),0)</f>
        <v/>
      </c>
      <c r="H35" s="5" t="n"/>
      <c r="I35" s="12" t="n"/>
    </row>
    <row r="36" ht="17" customHeight="1">
      <c r="A36" s="13" t="n">
        <v>26</v>
      </c>
      <c r="B36" s="13">
        <f>IF(OR($B$8="",$D$8=""),"",IF(DAY(DATE($D$8,$B$8,26))&lt;&gt;26,"—",CHOOSE(WEEKDAY(DATE($D$8,$B$8,26),2),"lun","mar","mié","jue","vie","sáb","dom")&amp;" "&amp;TEXT(DATE($D$8,$B$8,26),"dd/mm")))</f>
        <v/>
      </c>
      <c r="C36" s="14" t="n"/>
      <c r="D36" s="14" t="n"/>
      <c r="E36" s="14" t="n"/>
      <c r="F36" s="14" t="n"/>
      <c r="G36" s="15">
        <f>IF(AND(C36&lt;&gt;"",D36&lt;&gt;""),MOD(D36-C36,1),0)+IF(AND(E36&lt;&gt;"",F36&lt;&gt;""),MOD(F36-E36,1),0)</f>
        <v/>
      </c>
      <c r="H36" s="16" t="n"/>
      <c r="I36" s="17" t="n"/>
    </row>
    <row r="37" ht="17" customHeight="1">
      <c r="A37" s="9" t="n">
        <v>27</v>
      </c>
      <c r="B37" s="9">
        <f>IF(OR($B$8="",$D$8=""),"",IF(DAY(DATE($D$8,$B$8,27))&lt;&gt;27,"—",CHOOSE(WEEKDAY(DATE($D$8,$B$8,27),2),"lun","mar","mié","jue","vie","sáb","dom")&amp;" "&amp;TEXT(DATE($D$8,$B$8,27),"dd/mm")))</f>
        <v/>
      </c>
      <c r="C37" s="10" t="n"/>
      <c r="D37" s="10" t="n"/>
      <c r="E37" s="10" t="n"/>
      <c r="F37" s="10" t="n"/>
      <c r="G37" s="11">
        <f>IF(AND(C37&lt;&gt;"",D37&lt;&gt;""),MOD(D37-C37,1),0)+IF(AND(E37&lt;&gt;"",F37&lt;&gt;""),MOD(F37-E37,1),0)</f>
        <v/>
      </c>
      <c r="H37" s="5" t="n"/>
      <c r="I37" s="12" t="n"/>
    </row>
    <row r="38" ht="17" customHeight="1">
      <c r="A38" s="13" t="n">
        <v>28</v>
      </c>
      <c r="B38" s="13">
        <f>IF(OR($B$8="",$D$8=""),"",IF(DAY(DATE($D$8,$B$8,28))&lt;&gt;28,"—",CHOOSE(WEEKDAY(DATE($D$8,$B$8,28),2),"lun","mar","mié","jue","vie","sáb","dom")&amp;" "&amp;TEXT(DATE($D$8,$B$8,28),"dd/mm")))</f>
        <v/>
      </c>
      <c r="C38" s="14" t="n"/>
      <c r="D38" s="14" t="n"/>
      <c r="E38" s="14" t="n"/>
      <c r="F38" s="14" t="n"/>
      <c r="G38" s="15">
        <f>IF(AND(C38&lt;&gt;"",D38&lt;&gt;""),MOD(D38-C38,1),0)+IF(AND(E38&lt;&gt;"",F38&lt;&gt;""),MOD(F38-E38,1),0)</f>
        <v/>
      </c>
      <c r="H38" s="16" t="n"/>
      <c r="I38" s="17" t="n"/>
    </row>
    <row r="39" ht="17" customHeight="1">
      <c r="A39" s="9" t="n">
        <v>29</v>
      </c>
      <c r="B39" s="9">
        <f>IF(OR($B$8="",$D$8=""),"",IF(DAY(DATE($D$8,$B$8,29))&lt;&gt;29,"—",CHOOSE(WEEKDAY(DATE($D$8,$B$8,29),2),"lun","mar","mié","jue","vie","sáb","dom")&amp;" "&amp;TEXT(DATE($D$8,$B$8,29),"dd/mm")))</f>
        <v/>
      </c>
      <c r="C39" s="10" t="n"/>
      <c r="D39" s="10" t="n"/>
      <c r="E39" s="10" t="n"/>
      <c r="F39" s="10" t="n"/>
      <c r="G39" s="11">
        <f>IF(AND(C39&lt;&gt;"",D39&lt;&gt;""),MOD(D39-C39,1),0)+IF(AND(E39&lt;&gt;"",F39&lt;&gt;""),MOD(F39-E39,1),0)</f>
        <v/>
      </c>
      <c r="H39" s="5" t="n"/>
      <c r="I39" s="12" t="n"/>
    </row>
    <row r="40" ht="17" customHeight="1">
      <c r="A40" s="13" t="n">
        <v>30</v>
      </c>
      <c r="B40" s="13">
        <f>IF(OR($B$8="",$D$8=""),"",IF(DAY(DATE($D$8,$B$8,30))&lt;&gt;30,"—",CHOOSE(WEEKDAY(DATE($D$8,$B$8,30),2),"lun","mar","mié","jue","vie","sáb","dom")&amp;" "&amp;TEXT(DATE($D$8,$B$8,30),"dd/mm")))</f>
        <v/>
      </c>
      <c r="C40" s="14" t="n"/>
      <c r="D40" s="14" t="n"/>
      <c r="E40" s="14" t="n"/>
      <c r="F40" s="14" t="n"/>
      <c r="G40" s="15">
        <f>IF(AND(C40&lt;&gt;"",D40&lt;&gt;""),MOD(D40-C40,1),0)+IF(AND(E40&lt;&gt;"",F40&lt;&gt;""),MOD(F40-E40,1),0)</f>
        <v/>
      </c>
      <c r="H40" s="16" t="n"/>
      <c r="I40" s="17" t="n"/>
    </row>
    <row r="41" ht="17" customHeight="1">
      <c r="A41" s="9" t="n">
        <v>31</v>
      </c>
      <c r="B41" s="9">
        <f>IF(OR($B$8="",$D$8=""),"",IF(DAY(DATE($D$8,$B$8,31))&lt;&gt;31,"—",CHOOSE(WEEKDAY(DATE($D$8,$B$8,31),2),"lun","mar","mié","jue","vie","sáb","dom")&amp;" "&amp;TEXT(DATE($D$8,$B$8,31),"dd/mm")))</f>
        <v/>
      </c>
      <c r="C41" s="10" t="n"/>
      <c r="D41" s="10" t="n"/>
      <c r="E41" s="10" t="n"/>
      <c r="F41" s="10" t="n"/>
      <c r="G41" s="11">
        <f>IF(AND(C41&lt;&gt;"",D41&lt;&gt;""),MOD(D41-C41,1),0)+IF(AND(E41&lt;&gt;"",F41&lt;&gt;""),MOD(F41-E41,1),0)</f>
        <v/>
      </c>
      <c r="H41" s="5" t="n"/>
      <c r="I41" s="12" t="n"/>
    </row>
    <row r="42">
      <c r="A42" s="18" t="inlineStr">
        <is>
          <t>TOTAL HORAS DEL MES</t>
        </is>
      </c>
      <c r="B42" s="18" t="n"/>
      <c r="C42" s="18" t="n"/>
      <c r="D42" s="18" t="n"/>
      <c r="E42" s="18" t="n"/>
      <c r="F42" s="18" t="n"/>
      <c r="G42" s="19">
        <f>SUM(G11:G41)</f>
        <v/>
      </c>
      <c r="H42" s="18" t="n"/>
      <c r="I42" s="18">
        <f>"En decimal: "&amp;FIXED(G42*24,2)&amp;" h"</f>
        <v/>
      </c>
    </row>
    <row r="43">
      <c r="A43" s="18" t="inlineStr">
        <is>
          <t>Días con jornada registrada</t>
        </is>
      </c>
      <c r="B43" s="18" t="n"/>
      <c r="C43" s="18" t="n"/>
      <c r="D43" s="18" t="n"/>
      <c r="E43" s="18" t="n"/>
      <c r="F43" s="18" t="n"/>
      <c r="G43" s="20">
        <f>COUNTIF(G11:G41,"&gt;0")</f>
        <v/>
      </c>
      <c r="H43" s="18" t="n"/>
      <c r="I43" s="18" t="n"/>
    </row>
    <row r="45">
      <c r="A45" s="21" t="inlineStr">
        <is>
          <t>Firma del trabajador/a</t>
        </is>
      </c>
      <c r="E45" s="21" t="inlineStr">
        <is>
          <t>Firma y sello de la empresa</t>
        </is>
      </c>
    </row>
    <row r="46">
      <c r="A46" s="5" t="n"/>
      <c r="B46" s="5" t="n"/>
      <c r="C46" s="5" t="n"/>
      <c r="D46" s="5" t="n"/>
      <c r="E46" s="5" t="n"/>
      <c r="F46" s="5" t="n"/>
      <c r="G46" s="5" t="n"/>
      <c r="H46" s="5" t="n"/>
      <c r="I46" s="5" t="n"/>
    </row>
    <row r="47">
      <c r="A47" s="5" t="n"/>
      <c r="B47" s="5" t="n"/>
      <c r="C47" s="5" t="n"/>
      <c r="D47" s="5" t="n"/>
      <c r="E47" s="5" t="n"/>
      <c r="F47" s="5" t="n"/>
      <c r="G47" s="5" t="n"/>
      <c r="H47" s="5" t="n"/>
      <c r="I47" s="5" t="n"/>
    </row>
    <row r="48">
      <c r="A48" s="5" t="n"/>
      <c r="B48" s="5" t="n"/>
      <c r="C48" s="5" t="n"/>
      <c r="D48" s="5" t="n"/>
      <c r="E48" s="5" t="n"/>
      <c r="F48" s="5" t="n"/>
      <c r="G48" s="5" t="n"/>
      <c r="H48" s="5" t="n"/>
      <c r="I48" s="5" t="n"/>
    </row>
    <row r="49">
      <c r="A49" s="5" t="n"/>
      <c r="B49" s="5" t="n"/>
      <c r="C49" s="5" t="n"/>
      <c r="D49" s="5" t="n"/>
      <c r="E49" s="5" t="n"/>
      <c r="F49" s="5" t="n"/>
      <c r="G49" s="5" t="n"/>
      <c r="H49" s="5" t="n"/>
      <c r="I49" s="5" t="n"/>
    </row>
    <row r="50">
      <c r="A50" s="22" t="inlineStr">
        <is>
          <t>Fecha:</t>
        </is>
      </c>
      <c r="E50" s="22" t="inlineStr">
        <is>
          <t>Fecha:</t>
        </is>
      </c>
    </row>
    <row r="52">
      <c r="A52" s="7" t="inlineStr">
        <is>
          <t>Conserva esta hoja firmada 4 años (art. 34.9 ET). Notas legales en la pestaña «Notas legales». Plantilla gratuita de Mi Fichaje Legal · mifichajelegal.com</t>
        </is>
      </c>
    </row>
  </sheetData>
  <mergeCells count="12">
    <mergeCell ref="B5:D5"/>
    <mergeCell ref="A42:F42"/>
    <mergeCell ref="F7:I7"/>
    <mergeCell ref="F4:I4"/>
    <mergeCell ref="A46:D49"/>
    <mergeCell ref="B4:D4"/>
    <mergeCell ref="E46:I49"/>
    <mergeCell ref="F5:I5"/>
    <mergeCell ref="B7:D7"/>
    <mergeCell ref="B6:D6"/>
    <mergeCell ref="F6:I6"/>
    <mergeCell ref="A43:F43"/>
  </mergeCells>
  <dataValidations count="3">
    <dataValidation sqref="B8" showDropDown="0" showInputMessage="0" showErrorMessage="0" allowBlank="1" type="whole" operator="between">
      <formula1>1</formula1>
      <formula2>12</formula2>
    </dataValidation>
    <dataValidation sqref="D8" showDropDown="0" showInputMessage="0" showErrorMessage="0" allowBlank="1" type="whole" operator="between">
      <formula1>2019</formula1>
      <formula2>2100</formula2>
    </dataValidation>
    <dataValidation sqref="C11 C12 C13 C14 C15 C16 C17 C18 C19 C20 C21 C22 C23 C24 C25 C26 C27 C28 C29 C30 C31 C32 C33 C34 C35 C36 C37 C38 C39 C40 C41 D11 D12 D13 D14 D15 D16 D17 D18 D19 D20 D21 D22 D23 D24 D25 D26 D27 D28 D29 D30 D31 D32 D33 D34 D35 D36 D37 D38 D39 D40 D41 E11 E12 E13 E14 E15 E16 E17 E18 E19 E20 E21 E22 E23 E24 E25 E26 E27 E28 E29 E30 E31 E32 E33 E34 E35 E36 E37 E38 E39 E40 E41 F11 F12 F13 F14 F15 F16 F17 F18 F19 F20 F21 F22 F23 F24 F25 F26 F27 F28 F29 F30 F31 F32 F33 F34 F35 F36 F37 F38 F39 F40 F41" showDropDown="0" showInputMessage="0" showErrorMessage="1" allowBlank="1" errorTitle="Hora no válida" error="Escribe la hora como 08:30 o 17:00." type="time" operator="between">
      <formula1>0</formula1>
      <formula2>0.999988425925926</formula2>
    </dataValidation>
  </dataValidations>
  <pageMargins left="0.75" right="0.7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I52"/>
  <sheetViews>
    <sheetView workbookViewId="0">
      <pane ySplit="10" topLeftCell="A11" activePane="bottomLeft" state="frozen"/>
      <selection pane="bottomLeft" activeCell="A1" sqref="A1"/>
    </sheetView>
  </sheetViews>
  <sheetFormatPr baseColWidth="8" defaultRowHeight="15"/>
  <cols>
    <col width="7" customWidth="1" min="1" max="1"/>
    <col width="10" customWidth="1" min="2" max="2"/>
    <col width="10" customWidth="1" min="3" max="3"/>
    <col width="10" customWidth="1" min="4" max="4"/>
    <col width="10" customWidth="1" min="5" max="5"/>
    <col width="10" customWidth="1" min="6" max="6"/>
    <col width="12" customWidth="1" min="7" max="7"/>
    <col width="16" customWidth="1" min="8" max="8"/>
    <col width="36" customWidth="1" min="9" max="9"/>
  </cols>
  <sheetData>
    <row r="1">
      <c r="A1" s="1" t="inlineStr">
        <is>
          <t>Registro de jornada mensual — EJEMPLO</t>
        </is>
      </c>
    </row>
    <row r="2">
      <c r="A2" s="2" t="inlineStr">
        <is>
          <t>Art. 34.9 del Estatuto de los Trabajadores · jornada continua o partida</t>
        </is>
      </c>
    </row>
    <row r="4" ht="20" customHeight="1">
      <c r="A4" s="3" t="inlineStr">
        <is>
          <t>Empresa</t>
        </is>
      </c>
      <c r="B4" s="4" t="inlineStr">
        <is>
          <t>Bar La Esquina, S.L.</t>
        </is>
      </c>
      <c r="C4" s="5" t="n"/>
      <c r="D4" s="5" t="n"/>
      <c r="E4" s="3" t="inlineStr">
        <is>
          <t>CIF</t>
        </is>
      </c>
      <c r="F4" s="4" t="inlineStr">
        <is>
          <t>B00000000</t>
        </is>
      </c>
      <c r="G4" s="5" t="n"/>
      <c r="H4" s="5" t="n"/>
      <c r="I4" s="5" t="n"/>
    </row>
    <row r="5" ht="20" customHeight="1">
      <c r="A5" s="3" t="inlineStr">
        <is>
          <t>Centro de trabajo</t>
        </is>
      </c>
      <c r="B5" s="4" t="inlineStr">
        <is>
          <t>C/ Mayor, 1 · Zaragoza</t>
        </is>
      </c>
      <c r="C5" s="5" t="n"/>
      <c r="D5" s="5" t="n"/>
      <c r="E5" s="3" t="inlineStr">
        <is>
          <t>Mes y año</t>
        </is>
      </c>
      <c r="F5" s="4">
        <f>IF(AND(B8&lt;&gt;"",D8&lt;&gt;""),TEXT(B8,"00")&amp;"/"&amp;D8,"")</f>
        <v/>
      </c>
      <c r="G5" s="5" t="n"/>
      <c r="H5" s="5" t="n"/>
      <c r="I5" s="5" t="n"/>
    </row>
    <row r="6" ht="20" customHeight="1">
      <c r="A6" s="3" t="inlineStr">
        <is>
          <t>Trabajador/a</t>
        </is>
      </c>
      <c r="B6" s="4" t="inlineStr">
        <is>
          <t>Lucía Martín</t>
        </is>
      </c>
      <c r="C6" s="5" t="n"/>
      <c r="D6" s="5" t="n"/>
      <c r="E6" s="3" t="inlineStr">
        <is>
          <t>NIF/NIE</t>
        </is>
      </c>
      <c r="F6" s="4" t="inlineStr">
        <is>
          <t>00000000T</t>
        </is>
      </c>
      <c r="G6" s="5" t="n"/>
      <c r="H6" s="5" t="n"/>
      <c r="I6" s="5" t="n"/>
    </row>
    <row r="7" ht="20" customHeight="1">
      <c r="A7" s="3" t="inlineStr">
        <is>
          <t>Jornada pactada (h/semana)</t>
        </is>
      </c>
      <c r="B7" s="4" t="inlineStr">
        <is>
          <t>40</t>
        </is>
      </c>
      <c r="C7" s="5" t="n"/>
      <c r="D7" s="5" t="n"/>
      <c r="E7" s="3" t="inlineStr">
        <is>
          <t>Tipo de contrato</t>
        </is>
      </c>
      <c r="F7" s="4" t="inlineStr">
        <is>
          <t>Indefinido, tiempo completo</t>
        </is>
      </c>
      <c r="G7" s="5" t="n"/>
      <c r="H7" s="5" t="n"/>
      <c r="I7" s="5" t="n"/>
    </row>
    <row r="8">
      <c r="A8" s="6" t="inlineStr">
        <is>
          <t>Mes (1-12)</t>
        </is>
      </c>
      <c r="B8" s="5" t="n">
        <v>10</v>
      </c>
      <c r="C8" s="6" t="inlineStr">
        <is>
          <t>Año</t>
        </is>
      </c>
      <c r="D8" s="5" t="n">
        <v>2026</v>
      </c>
      <c r="E8" s="7" t="inlineStr">
        <is>
          <t>← rellena mes y año y las fechas se calculan solas</t>
        </is>
      </c>
    </row>
    <row r="10" ht="30" customHeight="1">
      <c r="A10" s="8" t="inlineStr">
        <is>
          <t>Día</t>
        </is>
      </c>
      <c r="B10" s="8" t="inlineStr">
        <is>
          <t>Fecha</t>
        </is>
      </c>
      <c r="C10" s="8" t="inlineStr">
        <is>
          <t>Entrada 1</t>
        </is>
      </c>
      <c r="D10" s="8" t="inlineStr">
        <is>
          <t>Salida 1</t>
        </is>
      </c>
      <c r="E10" s="8" t="inlineStr">
        <is>
          <t>Entrada 2</t>
        </is>
      </c>
      <c r="F10" s="8" t="inlineStr">
        <is>
          <t>Salida 2</t>
        </is>
      </c>
      <c r="G10" s="8" t="inlineStr">
        <is>
          <t>Horas del día</t>
        </is>
      </c>
      <c r="H10" s="8" t="inlineStr">
        <is>
          <t>Firma trabajador/a</t>
        </is>
      </c>
      <c r="I10" s="8" t="inlineStr">
        <is>
          <t>Observaciones (ausencia, vacaciones, horas extra…)</t>
        </is>
      </c>
    </row>
    <row r="11" ht="17" customHeight="1">
      <c r="A11" s="9" t="n">
        <v>1</v>
      </c>
      <c r="B11" s="9">
        <f>IF(OR($B$8="",$D$8=""),"",IF(DAY(DATE($D$8,$B$8,1))&lt;&gt;1,"—",CHOOSE(WEEKDAY(DATE($D$8,$B$8,1),2),"lun","mar","mié","jue","vie","sáb","dom")&amp;" "&amp;TEXT(DATE($D$8,$B$8,1),"dd/mm")))</f>
        <v/>
      </c>
      <c r="C11" s="10" t="n">
        <v>0.4166666666666667</v>
      </c>
      <c r="D11" s="10" t="n">
        <v>0.5833333333333334</v>
      </c>
      <c r="E11" s="10" t="n">
        <v>0.7083333333333334</v>
      </c>
      <c r="F11" s="10" t="n">
        <v>0.875</v>
      </c>
      <c r="G11" s="11">
        <f>IF(AND(C11&lt;&gt;"",D11&lt;&gt;""),MOD(D11-C11,1),0)+IF(AND(E11&lt;&gt;"",F11&lt;&gt;""),MOD(F11-E11,1),0)</f>
        <v/>
      </c>
      <c r="H11" s="5" t="n"/>
      <c r="I11" s="12" t="n"/>
    </row>
    <row r="12" ht="17" customHeight="1">
      <c r="A12" s="13" t="n">
        <v>2</v>
      </c>
      <c r="B12" s="13">
        <f>IF(OR($B$8="",$D$8=""),"",IF(DAY(DATE($D$8,$B$8,2))&lt;&gt;2,"—",CHOOSE(WEEKDAY(DATE($D$8,$B$8,2),2),"lun","mar","mié","jue","vie","sáb","dom")&amp;" "&amp;TEXT(DATE($D$8,$B$8,2),"dd/mm")))</f>
        <v/>
      </c>
      <c r="C12" s="14" t="n">
        <v>0.4166666666666667</v>
      </c>
      <c r="D12" s="14" t="n">
        <v>0.5833333333333334</v>
      </c>
      <c r="E12" s="14" t="n">
        <v>0.7083333333333334</v>
      </c>
      <c r="F12" s="14" t="n">
        <v>0.875</v>
      </c>
      <c r="G12" s="15">
        <f>IF(AND(C12&lt;&gt;"",D12&lt;&gt;""),MOD(D12-C12,1),0)+IF(AND(E12&lt;&gt;"",F12&lt;&gt;""),MOD(F12-E12,1),0)</f>
        <v/>
      </c>
      <c r="H12" s="16" t="n"/>
      <c r="I12" s="17" t="n"/>
    </row>
    <row r="13" ht="17" customHeight="1">
      <c r="A13" s="9" t="n">
        <v>3</v>
      </c>
      <c r="B13" s="9">
        <f>IF(OR($B$8="",$D$8=""),"",IF(DAY(DATE($D$8,$B$8,3))&lt;&gt;3,"—",CHOOSE(WEEKDAY(DATE($D$8,$B$8,3),2),"lun","mar","mié","jue","vie","sáb","dom")&amp;" "&amp;TEXT(DATE($D$8,$B$8,3),"dd/mm")))</f>
        <v/>
      </c>
      <c r="C13" s="10" t="n">
        <v>0.4166666666666667</v>
      </c>
      <c r="D13" s="10" t="n">
        <v>0.5833333333333334</v>
      </c>
      <c r="E13" s="10" t="n">
        <v>0.7083333333333334</v>
      </c>
      <c r="F13" s="10" t="n">
        <v>0.8958333333333334</v>
      </c>
      <c r="G13" s="11">
        <f>IF(AND(C13&lt;&gt;"",D13&lt;&gt;""),MOD(D13-C13,1),0)+IF(AND(E13&lt;&gt;"",F13&lt;&gt;""),MOD(F13-E13,1),0)</f>
        <v/>
      </c>
      <c r="H13" s="5" t="n"/>
      <c r="I13" s="12" t="inlineStr">
        <is>
          <t>30 min de cierre tardío</t>
        </is>
      </c>
    </row>
    <row r="14" ht="17" customHeight="1">
      <c r="A14" s="13" t="n">
        <v>4</v>
      </c>
      <c r="B14" s="13">
        <f>IF(OR($B$8="",$D$8=""),"",IF(DAY(DATE($D$8,$B$8,4))&lt;&gt;4,"—",CHOOSE(WEEKDAY(DATE($D$8,$B$8,4),2),"lun","mar","mié","jue","vie","sáb","dom")&amp;" "&amp;TEXT(DATE($D$8,$B$8,4),"dd/mm")))</f>
        <v/>
      </c>
      <c r="C14" s="14" t="n"/>
      <c r="D14" s="14" t="n"/>
      <c r="E14" s="14" t="n"/>
      <c r="F14" s="14" t="n"/>
      <c r="G14" s="15">
        <f>IF(AND(C14&lt;&gt;"",D14&lt;&gt;""),MOD(D14-C14,1),0)+IF(AND(E14&lt;&gt;"",F14&lt;&gt;""),MOD(F14-E14,1),0)</f>
        <v/>
      </c>
      <c r="H14" s="16" t="n"/>
      <c r="I14" s="17" t="n"/>
    </row>
    <row r="15" ht="17" customHeight="1">
      <c r="A15" s="9" t="n">
        <v>5</v>
      </c>
      <c r="B15" s="9">
        <f>IF(OR($B$8="",$D$8=""),"",IF(DAY(DATE($D$8,$B$8,5))&lt;&gt;5,"—",CHOOSE(WEEKDAY(DATE($D$8,$B$8,5),2),"lun","mar","mié","jue","vie","sáb","dom")&amp;" "&amp;TEXT(DATE($D$8,$B$8,5),"dd/mm")))</f>
        <v/>
      </c>
      <c r="C15" s="10" t="n"/>
      <c r="D15" s="10" t="n"/>
      <c r="E15" s="10" t="n"/>
      <c r="F15" s="10" t="n"/>
      <c r="G15" s="11">
        <f>IF(AND(C15&lt;&gt;"",D15&lt;&gt;""),MOD(D15-C15,1),0)+IF(AND(E15&lt;&gt;"",F15&lt;&gt;""),MOD(F15-E15,1),0)</f>
        <v/>
      </c>
      <c r="H15" s="5" t="n"/>
      <c r="I15" s="12" t="n"/>
    </row>
    <row r="16" ht="17" customHeight="1">
      <c r="A16" s="13" t="n">
        <v>6</v>
      </c>
      <c r="B16" s="13">
        <f>IF(OR($B$8="",$D$8=""),"",IF(DAY(DATE($D$8,$B$8,6))&lt;&gt;6,"—",CHOOSE(WEEKDAY(DATE($D$8,$B$8,6),2),"lun","mar","mié","jue","vie","sáb","dom")&amp;" "&amp;TEXT(DATE($D$8,$B$8,6),"dd/mm")))</f>
        <v/>
      </c>
      <c r="C16" s="14" t="n">
        <v>0.4166666666666667</v>
      </c>
      <c r="D16" s="14" t="n">
        <v>0.5833333333333334</v>
      </c>
      <c r="E16" s="14" t="n">
        <v>0.7083333333333334</v>
      </c>
      <c r="F16" s="14" t="n">
        <v>0.875</v>
      </c>
      <c r="G16" s="15">
        <f>IF(AND(C16&lt;&gt;"",D16&lt;&gt;""),MOD(D16-C16,1),0)+IF(AND(E16&lt;&gt;"",F16&lt;&gt;""),MOD(F16-E16,1),0)</f>
        <v/>
      </c>
      <c r="H16" s="16" t="n"/>
      <c r="I16" s="17" t="n"/>
    </row>
    <row r="17" ht="17" customHeight="1">
      <c r="A17" s="9" t="n">
        <v>7</v>
      </c>
      <c r="B17" s="9">
        <f>IF(OR($B$8="",$D$8=""),"",IF(DAY(DATE($D$8,$B$8,7))&lt;&gt;7,"—",CHOOSE(WEEKDAY(DATE($D$8,$B$8,7),2),"lun","mar","mié","jue","vie","sáb","dom")&amp;" "&amp;TEXT(DATE($D$8,$B$8,7),"dd/mm")))</f>
        <v/>
      </c>
      <c r="C17" s="10" t="n"/>
      <c r="D17" s="10" t="n"/>
      <c r="E17" s="10" t="n"/>
      <c r="F17" s="10" t="n"/>
      <c r="G17" s="11">
        <f>IF(AND(C17&lt;&gt;"",D17&lt;&gt;""),MOD(D17-C17,1),0)+IF(AND(E17&lt;&gt;"",F17&lt;&gt;""),MOD(F17-E17,1),0)</f>
        <v/>
      </c>
      <c r="H17" s="5" t="n"/>
      <c r="I17" s="12" t="inlineStr">
        <is>
          <t>Vacaciones</t>
        </is>
      </c>
    </row>
    <row r="18" ht="17" customHeight="1">
      <c r="A18" s="13" t="n">
        <v>8</v>
      </c>
      <c r="B18" s="13">
        <f>IF(OR($B$8="",$D$8=""),"",IF(DAY(DATE($D$8,$B$8,8))&lt;&gt;8,"—",CHOOSE(WEEKDAY(DATE($D$8,$B$8,8),2),"lun","mar","mié","jue","vie","sáb","dom")&amp;" "&amp;TEXT(DATE($D$8,$B$8,8),"dd/mm")))</f>
        <v/>
      </c>
      <c r="C18" s="14" t="n">
        <v>0.4166666666666667</v>
      </c>
      <c r="D18" s="14" t="n">
        <v>0.5833333333333334</v>
      </c>
      <c r="E18" s="14" t="n"/>
      <c r="F18" s="14" t="n"/>
      <c r="G18" s="15">
        <f>IF(AND(C18&lt;&gt;"",D18&lt;&gt;""),MOD(D18-C18,1),0)+IF(AND(E18&lt;&gt;"",F18&lt;&gt;""),MOD(F18-E18,1),0)</f>
        <v/>
      </c>
      <c r="H18" s="16" t="n"/>
      <c r="I18" s="17" t="inlineStr">
        <is>
          <t>Media jornada pactada</t>
        </is>
      </c>
    </row>
    <row r="19" ht="17" customHeight="1">
      <c r="A19" s="9" t="n">
        <v>9</v>
      </c>
      <c r="B19" s="9">
        <f>IF(OR($B$8="",$D$8=""),"",IF(DAY(DATE($D$8,$B$8,9))&lt;&gt;9,"—",CHOOSE(WEEKDAY(DATE($D$8,$B$8,9),2),"lun","mar","mié","jue","vie","sáb","dom")&amp;" "&amp;TEXT(DATE($D$8,$B$8,9),"dd/mm")))</f>
        <v/>
      </c>
      <c r="C19" s="10" t="n"/>
      <c r="D19" s="10" t="n"/>
      <c r="E19" s="10" t="n"/>
      <c r="F19" s="10" t="n"/>
      <c r="G19" s="11">
        <f>IF(AND(C19&lt;&gt;"",D19&lt;&gt;""),MOD(D19-C19,1),0)+IF(AND(E19&lt;&gt;"",F19&lt;&gt;""),MOD(F19-E19,1),0)</f>
        <v/>
      </c>
      <c r="H19" s="5" t="n"/>
      <c r="I19" s="12" t="n"/>
    </row>
    <row r="20" ht="17" customHeight="1">
      <c r="A20" s="13" t="n">
        <v>10</v>
      </c>
      <c r="B20" s="13">
        <f>IF(OR($B$8="",$D$8=""),"",IF(DAY(DATE($D$8,$B$8,10))&lt;&gt;10,"—",CHOOSE(WEEKDAY(DATE($D$8,$B$8,10),2),"lun","mar","mié","jue","vie","sáb","dom")&amp;" "&amp;TEXT(DATE($D$8,$B$8,10),"dd/mm")))</f>
        <v/>
      </c>
      <c r="C20" s="14" t="n"/>
      <c r="D20" s="14" t="n"/>
      <c r="E20" s="14" t="n"/>
      <c r="F20" s="14" t="n"/>
      <c r="G20" s="15">
        <f>IF(AND(C20&lt;&gt;"",D20&lt;&gt;""),MOD(D20-C20,1),0)+IF(AND(E20&lt;&gt;"",F20&lt;&gt;""),MOD(F20-E20,1),0)</f>
        <v/>
      </c>
      <c r="H20" s="16" t="n"/>
      <c r="I20" s="17" t="n"/>
    </row>
    <row r="21" ht="17" customHeight="1">
      <c r="A21" s="9" t="n">
        <v>11</v>
      </c>
      <c r="B21" s="9">
        <f>IF(OR($B$8="",$D$8=""),"",IF(DAY(DATE($D$8,$B$8,11))&lt;&gt;11,"—",CHOOSE(WEEKDAY(DATE($D$8,$B$8,11),2),"lun","mar","mié","jue","vie","sáb","dom")&amp;" "&amp;TEXT(DATE($D$8,$B$8,11),"dd/mm")))</f>
        <v/>
      </c>
      <c r="C21" s="10" t="n"/>
      <c r="D21" s="10" t="n"/>
      <c r="E21" s="10" t="n"/>
      <c r="F21" s="10" t="n"/>
      <c r="G21" s="11">
        <f>IF(AND(C21&lt;&gt;"",D21&lt;&gt;""),MOD(D21-C21,1),0)+IF(AND(E21&lt;&gt;"",F21&lt;&gt;""),MOD(F21-E21,1),0)</f>
        <v/>
      </c>
      <c r="H21" s="5" t="n"/>
      <c r="I21" s="12" t="n"/>
    </row>
    <row r="22" ht="17" customHeight="1">
      <c r="A22" s="13" t="n">
        <v>12</v>
      </c>
      <c r="B22" s="13">
        <f>IF(OR($B$8="",$D$8=""),"",IF(DAY(DATE($D$8,$B$8,12))&lt;&gt;12,"—",CHOOSE(WEEKDAY(DATE($D$8,$B$8,12),2),"lun","mar","mié","jue","vie","sáb","dom")&amp;" "&amp;TEXT(DATE($D$8,$B$8,12),"dd/mm")))</f>
        <v/>
      </c>
      <c r="C22" s="14" t="n"/>
      <c r="D22" s="14" t="n"/>
      <c r="E22" s="14" t="n"/>
      <c r="F22" s="14" t="n"/>
      <c r="G22" s="15">
        <f>IF(AND(C22&lt;&gt;"",D22&lt;&gt;""),MOD(D22-C22,1),0)+IF(AND(E22&lt;&gt;"",F22&lt;&gt;""),MOD(F22-E22,1),0)</f>
        <v/>
      </c>
      <c r="H22" s="16" t="n"/>
      <c r="I22" s="17" t="n"/>
    </row>
    <row r="23" ht="17" customHeight="1">
      <c r="A23" s="9" t="n">
        <v>13</v>
      </c>
      <c r="B23" s="9">
        <f>IF(OR($B$8="",$D$8=""),"",IF(DAY(DATE($D$8,$B$8,13))&lt;&gt;13,"—",CHOOSE(WEEKDAY(DATE($D$8,$B$8,13),2),"lun","mar","mié","jue","vie","sáb","dom")&amp;" "&amp;TEXT(DATE($D$8,$B$8,13),"dd/mm")))</f>
        <v/>
      </c>
      <c r="C23" s="10" t="n"/>
      <c r="D23" s="10" t="n"/>
      <c r="E23" s="10" t="n"/>
      <c r="F23" s="10" t="n"/>
      <c r="G23" s="11">
        <f>IF(AND(C23&lt;&gt;"",D23&lt;&gt;""),MOD(D23-C23,1),0)+IF(AND(E23&lt;&gt;"",F23&lt;&gt;""),MOD(F23-E23,1),0)</f>
        <v/>
      </c>
      <c r="H23" s="5" t="n"/>
      <c r="I23" s="12" t="n"/>
    </row>
    <row r="24" ht="17" customHeight="1">
      <c r="A24" s="13" t="n">
        <v>14</v>
      </c>
      <c r="B24" s="13">
        <f>IF(OR($B$8="",$D$8=""),"",IF(DAY(DATE($D$8,$B$8,14))&lt;&gt;14,"—",CHOOSE(WEEKDAY(DATE($D$8,$B$8,14),2),"lun","mar","mié","jue","vie","sáb","dom")&amp;" "&amp;TEXT(DATE($D$8,$B$8,14),"dd/mm")))</f>
        <v/>
      </c>
      <c r="C24" s="14" t="n"/>
      <c r="D24" s="14" t="n"/>
      <c r="E24" s="14" t="n"/>
      <c r="F24" s="14" t="n"/>
      <c r="G24" s="15">
        <f>IF(AND(C24&lt;&gt;"",D24&lt;&gt;""),MOD(D24-C24,1),0)+IF(AND(E24&lt;&gt;"",F24&lt;&gt;""),MOD(F24-E24,1),0)</f>
        <v/>
      </c>
      <c r="H24" s="16" t="n"/>
      <c r="I24" s="17" t="n"/>
    </row>
    <row r="25" ht="17" customHeight="1">
      <c r="A25" s="9" t="n">
        <v>15</v>
      </c>
      <c r="B25" s="9">
        <f>IF(OR($B$8="",$D$8=""),"",IF(DAY(DATE($D$8,$B$8,15))&lt;&gt;15,"—",CHOOSE(WEEKDAY(DATE($D$8,$B$8,15),2),"lun","mar","mié","jue","vie","sáb","dom")&amp;" "&amp;TEXT(DATE($D$8,$B$8,15),"dd/mm")))</f>
        <v/>
      </c>
      <c r="C25" s="10" t="n"/>
      <c r="D25" s="10" t="n"/>
      <c r="E25" s="10" t="n"/>
      <c r="F25" s="10" t="n"/>
      <c r="G25" s="11">
        <f>IF(AND(C25&lt;&gt;"",D25&lt;&gt;""),MOD(D25-C25,1),0)+IF(AND(E25&lt;&gt;"",F25&lt;&gt;""),MOD(F25-E25,1),0)</f>
        <v/>
      </c>
      <c r="H25" s="5" t="n"/>
      <c r="I25" s="12" t="n"/>
    </row>
    <row r="26" ht="17" customHeight="1">
      <c r="A26" s="13" t="n">
        <v>16</v>
      </c>
      <c r="B26" s="13">
        <f>IF(OR($B$8="",$D$8=""),"",IF(DAY(DATE($D$8,$B$8,16))&lt;&gt;16,"—",CHOOSE(WEEKDAY(DATE($D$8,$B$8,16),2),"lun","mar","mié","jue","vie","sáb","dom")&amp;" "&amp;TEXT(DATE($D$8,$B$8,16),"dd/mm")))</f>
        <v/>
      </c>
      <c r="C26" s="14" t="n"/>
      <c r="D26" s="14" t="n"/>
      <c r="E26" s="14" t="n"/>
      <c r="F26" s="14" t="n"/>
      <c r="G26" s="15">
        <f>IF(AND(C26&lt;&gt;"",D26&lt;&gt;""),MOD(D26-C26,1),0)+IF(AND(E26&lt;&gt;"",F26&lt;&gt;""),MOD(F26-E26,1),0)</f>
        <v/>
      </c>
      <c r="H26" s="16" t="n"/>
      <c r="I26" s="17" t="n"/>
    </row>
    <row r="27" ht="17" customHeight="1">
      <c r="A27" s="9" t="n">
        <v>17</v>
      </c>
      <c r="B27" s="9">
        <f>IF(OR($B$8="",$D$8=""),"",IF(DAY(DATE($D$8,$B$8,17))&lt;&gt;17,"—",CHOOSE(WEEKDAY(DATE($D$8,$B$8,17),2),"lun","mar","mié","jue","vie","sáb","dom")&amp;" "&amp;TEXT(DATE($D$8,$B$8,17),"dd/mm")))</f>
        <v/>
      </c>
      <c r="C27" s="10" t="n"/>
      <c r="D27" s="10" t="n"/>
      <c r="E27" s="10" t="n"/>
      <c r="F27" s="10" t="n"/>
      <c r="G27" s="11">
        <f>IF(AND(C27&lt;&gt;"",D27&lt;&gt;""),MOD(D27-C27,1),0)+IF(AND(E27&lt;&gt;"",F27&lt;&gt;""),MOD(F27-E27,1),0)</f>
        <v/>
      </c>
      <c r="H27" s="5" t="n"/>
      <c r="I27" s="12" t="n"/>
    </row>
    <row r="28" ht="17" customHeight="1">
      <c r="A28" s="13" t="n">
        <v>18</v>
      </c>
      <c r="B28" s="13">
        <f>IF(OR($B$8="",$D$8=""),"",IF(DAY(DATE($D$8,$B$8,18))&lt;&gt;18,"—",CHOOSE(WEEKDAY(DATE($D$8,$B$8,18),2),"lun","mar","mié","jue","vie","sáb","dom")&amp;" "&amp;TEXT(DATE($D$8,$B$8,18),"dd/mm")))</f>
        <v/>
      </c>
      <c r="C28" s="14" t="n"/>
      <c r="D28" s="14" t="n"/>
      <c r="E28" s="14" t="n"/>
      <c r="F28" s="14" t="n"/>
      <c r="G28" s="15">
        <f>IF(AND(C28&lt;&gt;"",D28&lt;&gt;""),MOD(D28-C28,1),0)+IF(AND(E28&lt;&gt;"",F28&lt;&gt;""),MOD(F28-E28,1),0)</f>
        <v/>
      </c>
      <c r="H28" s="16" t="n"/>
      <c r="I28" s="17" t="n"/>
    </row>
    <row r="29" ht="17" customHeight="1">
      <c r="A29" s="9" t="n">
        <v>19</v>
      </c>
      <c r="B29" s="9">
        <f>IF(OR($B$8="",$D$8=""),"",IF(DAY(DATE($D$8,$B$8,19))&lt;&gt;19,"—",CHOOSE(WEEKDAY(DATE($D$8,$B$8,19),2),"lun","mar","mié","jue","vie","sáb","dom")&amp;" "&amp;TEXT(DATE($D$8,$B$8,19),"dd/mm")))</f>
        <v/>
      </c>
      <c r="C29" s="10" t="n"/>
      <c r="D29" s="10" t="n"/>
      <c r="E29" s="10" t="n"/>
      <c r="F29" s="10" t="n"/>
      <c r="G29" s="11">
        <f>IF(AND(C29&lt;&gt;"",D29&lt;&gt;""),MOD(D29-C29,1),0)+IF(AND(E29&lt;&gt;"",F29&lt;&gt;""),MOD(F29-E29,1),0)</f>
        <v/>
      </c>
      <c r="H29" s="5" t="n"/>
      <c r="I29" s="12" t="n"/>
    </row>
    <row r="30" ht="17" customHeight="1">
      <c r="A30" s="13" t="n">
        <v>20</v>
      </c>
      <c r="B30" s="13">
        <f>IF(OR($B$8="",$D$8=""),"",IF(DAY(DATE($D$8,$B$8,20))&lt;&gt;20,"—",CHOOSE(WEEKDAY(DATE($D$8,$B$8,20),2),"lun","mar","mié","jue","vie","sáb","dom")&amp;" "&amp;TEXT(DATE($D$8,$B$8,20),"dd/mm")))</f>
        <v/>
      </c>
      <c r="C30" s="14" t="n"/>
      <c r="D30" s="14" t="n"/>
      <c r="E30" s="14" t="n"/>
      <c r="F30" s="14" t="n"/>
      <c r="G30" s="15">
        <f>IF(AND(C30&lt;&gt;"",D30&lt;&gt;""),MOD(D30-C30,1),0)+IF(AND(E30&lt;&gt;"",F30&lt;&gt;""),MOD(F30-E30,1),0)</f>
        <v/>
      </c>
      <c r="H30" s="16" t="n"/>
      <c r="I30" s="17" t="n"/>
    </row>
    <row r="31" ht="17" customHeight="1">
      <c r="A31" s="9" t="n">
        <v>21</v>
      </c>
      <c r="B31" s="9">
        <f>IF(OR($B$8="",$D$8=""),"",IF(DAY(DATE($D$8,$B$8,21))&lt;&gt;21,"—",CHOOSE(WEEKDAY(DATE($D$8,$B$8,21),2),"lun","mar","mié","jue","vie","sáb","dom")&amp;" "&amp;TEXT(DATE($D$8,$B$8,21),"dd/mm")))</f>
        <v/>
      </c>
      <c r="C31" s="10" t="n"/>
      <c r="D31" s="10" t="n"/>
      <c r="E31" s="10" t="n"/>
      <c r="F31" s="10" t="n"/>
      <c r="G31" s="11">
        <f>IF(AND(C31&lt;&gt;"",D31&lt;&gt;""),MOD(D31-C31,1),0)+IF(AND(E31&lt;&gt;"",F31&lt;&gt;""),MOD(F31-E31,1),0)</f>
        <v/>
      </c>
      <c r="H31" s="5" t="n"/>
      <c r="I31" s="12" t="n"/>
    </row>
    <row r="32" ht="17" customHeight="1">
      <c r="A32" s="13" t="n">
        <v>22</v>
      </c>
      <c r="B32" s="13">
        <f>IF(OR($B$8="",$D$8=""),"",IF(DAY(DATE($D$8,$B$8,22))&lt;&gt;22,"—",CHOOSE(WEEKDAY(DATE($D$8,$B$8,22),2),"lun","mar","mié","jue","vie","sáb","dom")&amp;" "&amp;TEXT(DATE($D$8,$B$8,22),"dd/mm")))</f>
        <v/>
      </c>
      <c r="C32" s="14" t="n"/>
      <c r="D32" s="14" t="n"/>
      <c r="E32" s="14" t="n"/>
      <c r="F32" s="14" t="n"/>
      <c r="G32" s="15">
        <f>IF(AND(C32&lt;&gt;"",D32&lt;&gt;""),MOD(D32-C32,1),0)+IF(AND(E32&lt;&gt;"",F32&lt;&gt;""),MOD(F32-E32,1),0)</f>
        <v/>
      </c>
      <c r="H32" s="16" t="n"/>
      <c r="I32" s="17" t="n"/>
    </row>
    <row r="33" ht="17" customHeight="1">
      <c r="A33" s="9" t="n">
        <v>23</v>
      </c>
      <c r="B33" s="9">
        <f>IF(OR($B$8="",$D$8=""),"",IF(DAY(DATE($D$8,$B$8,23))&lt;&gt;23,"—",CHOOSE(WEEKDAY(DATE($D$8,$B$8,23),2),"lun","mar","mié","jue","vie","sáb","dom")&amp;" "&amp;TEXT(DATE($D$8,$B$8,23),"dd/mm")))</f>
        <v/>
      </c>
      <c r="C33" s="10" t="n"/>
      <c r="D33" s="10" t="n"/>
      <c r="E33" s="10" t="n"/>
      <c r="F33" s="10" t="n"/>
      <c r="G33" s="11">
        <f>IF(AND(C33&lt;&gt;"",D33&lt;&gt;""),MOD(D33-C33,1),0)+IF(AND(E33&lt;&gt;"",F33&lt;&gt;""),MOD(F33-E33,1),0)</f>
        <v/>
      </c>
      <c r="H33" s="5" t="n"/>
      <c r="I33" s="12" t="n"/>
    </row>
    <row r="34" ht="17" customHeight="1">
      <c r="A34" s="13" t="n">
        <v>24</v>
      </c>
      <c r="B34" s="13">
        <f>IF(OR($B$8="",$D$8=""),"",IF(DAY(DATE($D$8,$B$8,24))&lt;&gt;24,"—",CHOOSE(WEEKDAY(DATE($D$8,$B$8,24),2),"lun","mar","mié","jue","vie","sáb","dom")&amp;" "&amp;TEXT(DATE($D$8,$B$8,24),"dd/mm")))</f>
        <v/>
      </c>
      <c r="C34" s="14" t="n"/>
      <c r="D34" s="14" t="n"/>
      <c r="E34" s="14" t="n"/>
      <c r="F34" s="14" t="n"/>
      <c r="G34" s="15">
        <f>IF(AND(C34&lt;&gt;"",D34&lt;&gt;""),MOD(D34-C34,1),0)+IF(AND(E34&lt;&gt;"",F34&lt;&gt;""),MOD(F34-E34,1),0)</f>
        <v/>
      </c>
      <c r="H34" s="16" t="n"/>
      <c r="I34" s="17" t="n"/>
    </row>
    <row r="35" ht="17" customHeight="1">
      <c r="A35" s="9" t="n">
        <v>25</v>
      </c>
      <c r="B35" s="9">
        <f>IF(OR($B$8="",$D$8=""),"",IF(DAY(DATE($D$8,$B$8,25))&lt;&gt;25,"—",CHOOSE(WEEKDAY(DATE($D$8,$B$8,25),2),"lun","mar","mié","jue","vie","sáb","dom")&amp;" "&amp;TEXT(DATE($D$8,$B$8,25),"dd/mm")))</f>
        <v/>
      </c>
      <c r="C35" s="10" t="n"/>
      <c r="D35" s="10" t="n"/>
      <c r="E35" s="10" t="n"/>
      <c r="F35" s="10" t="n"/>
      <c r="G35" s="11">
        <f>IF(AND(C35&lt;&gt;"",D35&lt;&gt;""),MOD(D35-C35,1),0)+IF(AND(E35&lt;&gt;"",F35&lt;&gt;""),MOD(F35-E35,1),0)</f>
        <v/>
      </c>
      <c r="H35" s="5" t="n"/>
      <c r="I35" s="12" t="n"/>
    </row>
    <row r="36" ht="17" customHeight="1">
      <c r="A36" s="13" t="n">
        <v>26</v>
      </c>
      <c r="B36" s="13">
        <f>IF(OR($B$8="",$D$8=""),"",IF(DAY(DATE($D$8,$B$8,26))&lt;&gt;26,"—",CHOOSE(WEEKDAY(DATE($D$8,$B$8,26),2),"lun","mar","mié","jue","vie","sáb","dom")&amp;" "&amp;TEXT(DATE($D$8,$B$8,26),"dd/mm")))</f>
        <v/>
      </c>
      <c r="C36" s="14" t="n"/>
      <c r="D36" s="14" t="n"/>
      <c r="E36" s="14" t="n"/>
      <c r="F36" s="14" t="n"/>
      <c r="G36" s="15">
        <f>IF(AND(C36&lt;&gt;"",D36&lt;&gt;""),MOD(D36-C36,1),0)+IF(AND(E36&lt;&gt;"",F36&lt;&gt;""),MOD(F36-E36,1),0)</f>
        <v/>
      </c>
      <c r="H36" s="16" t="n"/>
      <c r="I36" s="17" t="n"/>
    </row>
    <row r="37" ht="17" customHeight="1">
      <c r="A37" s="9" t="n">
        <v>27</v>
      </c>
      <c r="B37" s="9">
        <f>IF(OR($B$8="",$D$8=""),"",IF(DAY(DATE($D$8,$B$8,27))&lt;&gt;27,"—",CHOOSE(WEEKDAY(DATE($D$8,$B$8,27),2),"lun","mar","mié","jue","vie","sáb","dom")&amp;" "&amp;TEXT(DATE($D$8,$B$8,27),"dd/mm")))</f>
        <v/>
      </c>
      <c r="C37" s="10" t="n"/>
      <c r="D37" s="10" t="n"/>
      <c r="E37" s="10" t="n"/>
      <c r="F37" s="10" t="n"/>
      <c r="G37" s="11">
        <f>IF(AND(C37&lt;&gt;"",D37&lt;&gt;""),MOD(D37-C37,1),0)+IF(AND(E37&lt;&gt;"",F37&lt;&gt;""),MOD(F37-E37,1),0)</f>
        <v/>
      </c>
      <c r="H37" s="5" t="n"/>
      <c r="I37" s="12" t="n"/>
    </row>
    <row r="38" ht="17" customHeight="1">
      <c r="A38" s="13" t="n">
        <v>28</v>
      </c>
      <c r="B38" s="13">
        <f>IF(OR($B$8="",$D$8=""),"",IF(DAY(DATE($D$8,$B$8,28))&lt;&gt;28,"—",CHOOSE(WEEKDAY(DATE($D$8,$B$8,28),2),"lun","mar","mié","jue","vie","sáb","dom")&amp;" "&amp;TEXT(DATE($D$8,$B$8,28),"dd/mm")))</f>
        <v/>
      </c>
      <c r="C38" s="14" t="n"/>
      <c r="D38" s="14" t="n"/>
      <c r="E38" s="14" t="n"/>
      <c r="F38" s="14" t="n"/>
      <c r="G38" s="15">
        <f>IF(AND(C38&lt;&gt;"",D38&lt;&gt;""),MOD(D38-C38,1),0)+IF(AND(E38&lt;&gt;"",F38&lt;&gt;""),MOD(F38-E38,1),0)</f>
        <v/>
      </c>
      <c r="H38" s="16" t="n"/>
      <c r="I38" s="17" t="n"/>
    </row>
    <row r="39" ht="17" customHeight="1">
      <c r="A39" s="9" t="n">
        <v>29</v>
      </c>
      <c r="B39" s="9">
        <f>IF(OR($B$8="",$D$8=""),"",IF(DAY(DATE($D$8,$B$8,29))&lt;&gt;29,"—",CHOOSE(WEEKDAY(DATE($D$8,$B$8,29),2),"lun","mar","mié","jue","vie","sáb","dom")&amp;" "&amp;TEXT(DATE($D$8,$B$8,29),"dd/mm")))</f>
        <v/>
      </c>
      <c r="C39" s="10" t="n"/>
      <c r="D39" s="10" t="n"/>
      <c r="E39" s="10" t="n"/>
      <c r="F39" s="10" t="n"/>
      <c r="G39" s="11">
        <f>IF(AND(C39&lt;&gt;"",D39&lt;&gt;""),MOD(D39-C39,1),0)+IF(AND(E39&lt;&gt;"",F39&lt;&gt;""),MOD(F39-E39,1),0)</f>
        <v/>
      </c>
      <c r="H39" s="5" t="n"/>
      <c r="I39" s="12" t="n"/>
    </row>
    <row r="40" ht="17" customHeight="1">
      <c r="A40" s="13" t="n">
        <v>30</v>
      </c>
      <c r="B40" s="13">
        <f>IF(OR($B$8="",$D$8=""),"",IF(DAY(DATE($D$8,$B$8,30))&lt;&gt;30,"—",CHOOSE(WEEKDAY(DATE($D$8,$B$8,30),2),"lun","mar","mié","jue","vie","sáb","dom")&amp;" "&amp;TEXT(DATE($D$8,$B$8,30),"dd/mm")))</f>
        <v/>
      </c>
      <c r="C40" s="14" t="n"/>
      <c r="D40" s="14" t="n"/>
      <c r="E40" s="14" t="n"/>
      <c r="F40" s="14" t="n"/>
      <c r="G40" s="15">
        <f>IF(AND(C40&lt;&gt;"",D40&lt;&gt;""),MOD(D40-C40,1),0)+IF(AND(E40&lt;&gt;"",F40&lt;&gt;""),MOD(F40-E40,1),0)</f>
        <v/>
      </c>
      <c r="H40" s="16" t="n"/>
      <c r="I40" s="17" t="n"/>
    </row>
    <row r="41" ht="17" customHeight="1">
      <c r="A41" s="9" t="n">
        <v>31</v>
      </c>
      <c r="B41" s="9">
        <f>IF(OR($B$8="",$D$8=""),"",IF(DAY(DATE($D$8,$B$8,31))&lt;&gt;31,"—",CHOOSE(WEEKDAY(DATE($D$8,$B$8,31),2),"lun","mar","mié","jue","vie","sáb","dom")&amp;" "&amp;TEXT(DATE($D$8,$B$8,31),"dd/mm")))</f>
        <v/>
      </c>
      <c r="C41" s="10" t="n"/>
      <c r="D41" s="10" t="n"/>
      <c r="E41" s="10" t="n"/>
      <c r="F41" s="10" t="n"/>
      <c r="G41" s="11">
        <f>IF(AND(C41&lt;&gt;"",D41&lt;&gt;""),MOD(D41-C41,1),0)+IF(AND(E41&lt;&gt;"",F41&lt;&gt;""),MOD(F41-E41,1),0)</f>
        <v/>
      </c>
      <c r="H41" s="5" t="n"/>
      <c r="I41" s="12" t="n"/>
    </row>
    <row r="42">
      <c r="A42" s="18" t="inlineStr">
        <is>
          <t>TOTAL HORAS DEL MES</t>
        </is>
      </c>
      <c r="B42" s="18" t="n"/>
      <c r="C42" s="18" t="n"/>
      <c r="D42" s="18" t="n"/>
      <c r="E42" s="18" t="n"/>
      <c r="F42" s="18" t="n"/>
      <c r="G42" s="19">
        <f>SUM(G11:G41)</f>
        <v/>
      </c>
      <c r="H42" s="18" t="n"/>
      <c r="I42" s="18">
        <f>"En decimal: "&amp;FIXED(G42*24,2)&amp;" h"</f>
        <v/>
      </c>
    </row>
    <row r="43">
      <c r="A43" s="18" t="inlineStr">
        <is>
          <t>Días con jornada registrada</t>
        </is>
      </c>
      <c r="B43" s="18" t="n"/>
      <c r="C43" s="18" t="n"/>
      <c r="D43" s="18" t="n"/>
      <c r="E43" s="18" t="n"/>
      <c r="F43" s="18" t="n"/>
      <c r="G43" s="20">
        <f>COUNTIF(G11:G41,"&gt;0")</f>
        <v/>
      </c>
      <c r="H43" s="18" t="n"/>
      <c r="I43" s="18" t="n"/>
    </row>
    <row r="45">
      <c r="A45" s="21" t="inlineStr">
        <is>
          <t>Firma del trabajador/a</t>
        </is>
      </c>
      <c r="E45" s="21" t="inlineStr">
        <is>
          <t>Firma y sello de la empresa</t>
        </is>
      </c>
    </row>
    <row r="46">
      <c r="A46" s="5" t="n"/>
      <c r="B46" s="5" t="n"/>
      <c r="C46" s="5" t="n"/>
      <c r="D46" s="5" t="n"/>
      <c r="E46" s="5" t="n"/>
      <c r="F46" s="5" t="n"/>
      <c r="G46" s="5" t="n"/>
      <c r="H46" s="5" t="n"/>
      <c r="I46" s="5" t="n"/>
    </row>
    <row r="47">
      <c r="A47" s="5" t="n"/>
      <c r="B47" s="5" t="n"/>
      <c r="C47" s="5" t="n"/>
      <c r="D47" s="5" t="n"/>
      <c r="E47" s="5" t="n"/>
      <c r="F47" s="5" t="n"/>
      <c r="G47" s="5" t="n"/>
      <c r="H47" s="5" t="n"/>
      <c r="I47" s="5" t="n"/>
    </row>
    <row r="48">
      <c r="A48" s="5" t="n"/>
      <c r="B48" s="5" t="n"/>
      <c r="C48" s="5" t="n"/>
      <c r="D48" s="5" t="n"/>
      <c r="E48" s="5" t="n"/>
      <c r="F48" s="5" t="n"/>
      <c r="G48" s="5" t="n"/>
      <c r="H48" s="5" t="n"/>
      <c r="I48" s="5" t="n"/>
    </row>
    <row r="49">
      <c r="A49" s="5" t="n"/>
      <c r="B49" s="5" t="n"/>
      <c r="C49" s="5" t="n"/>
      <c r="D49" s="5" t="n"/>
      <c r="E49" s="5" t="n"/>
      <c r="F49" s="5" t="n"/>
      <c r="G49" s="5" t="n"/>
      <c r="H49" s="5" t="n"/>
      <c r="I49" s="5" t="n"/>
    </row>
    <row r="50">
      <c r="A50" s="22" t="inlineStr">
        <is>
          <t>Fecha:</t>
        </is>
      </c>
      <c r="E50" s="22" t="inlineStr">
        <is>
          <t>Fecha:</t>
        </is>
      </c>
    </row>
    <row r="52">
      <c r="A52" s="7" t="inlineStr">
        <is>
          <t>Conserva esta hoja firmada 4 años (art. 34.9 ET). Notas legales en la pestaña «Notas legales». Plantilla gratuita de Mi Fichaje Legal · mifichajelegal.com</t>
        </is>
      </c>
    </row>
  </sheetData>
  <mergeCells count="12">
    <mergeCell ref="B5:D5"/>
    <mergeCell ref="A42:F42"/>
    <mergeCell ref="F7:I7"/>
    <mergeCell ref="F4:I4"/>
    <mergeCell ref="A46:D49"/>
    <mergeCell ref="B4:D4"/>
    <mergeCell ref="E46:I49"/>
    <mergeCell ref="F5:I5"/>
    <mergeCell ref="B7:D7"/>
    <mergeCell ref="B6:D6"/>
    <mergeCell ref="F6:I6"/>
    <mergeCell ref="A43:F43"/>
  </mergeCells>
  <dataValidations count="3">
    <dataValidation sqref="B8" showDropDown="0" showInputMessage="0" showErrorMessage="0" allowBlank="1" type="whole" operator="between">
      <formula1>1</formula1>
      <formula2>12</formula2>
    </dataValidation>
    <dataValidation sqref="D8" showDropDown="0" showInputMessage="0" showErrorMessage="0" allowBlank="1" type="whole" operator="between">
      <formula1>2019</formula1>
      <formula2>2100</formula2>
    </dataValidation>
    <dataValidation sqref="C11 C12 C13 C14 C15 C16 C17 C18 C19 C20 C21 C22 C23 C24 C25 C26 C27 C28 C29 C30 C31 C32 C33 C34 C35 C36 C37 C38 C39 C40 C41 D11 D12 D13 D14 D15 D16 D17 D18 D19 D20 D21 D22 D23 D24 D25 D26 D27 D28 D29 D30 D31 D32 D33 D34 D35 D36 D37 D38 D39 D40 D41 E11 E12 E13 E14 E15 E16 E17 E18 E19 E20 E21 E22 E23 E24 E25 E26 E27 E28 E29 E30 E31 E32 E33 E34 E35 E36 E37 E38 E39 E40 E41 F11 F12 F13 F14 F15 F16 F17 F18 F19 F20 F21 F22 F23 F24 F25 F26 F27 F28 F29 F30 F31 F32 F33 F34 F35 F36 F37 F38 F39 F40 F41" showDropDown="0" showInputMessage="0" showErrorMessage="1" allowBlank="1" errorTitle="Hora no válida" error="Escribe la hora como 08:30 o 17:00." type="time" operator="between">
      <formula1>0</formula1>
      <formula2>0.999988425925926</formula2>
    </dataValidation>
  </dataValidations>
  <pageMargins left="0.75" right="0.75" top="1" bottom="1"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6" customWidth="1" min="1" max="1"/>
    <col width="95" customWidth="1" min="2" max="2"/>
  </cols>
  <sheetData>
    <row r="1">
      <c r="A1" s="23" t="inlineStr">
        <is>
          <t>Cómo usar la plantilla y notas legales</t>
        </is>
      </c>
    </row>
    <row r="3" ht="18" customHeight="1">
      <c r="A3" s="24" t="inlineStr">
        <is>
          <t>1. Duplica la hoja</t>
        </is>
      </c>
      <c r="B3" s="25" t="inlineStr">
        <is>
          <t>Haz una copia de la pestaña «Registro mensual» por trabajador y por mes.</t>
        </is>
      </c>
    </row>
    <row r="4" ht="30" customHeight="1">
      <c r="A4" s="24" t="inlineStr">
        <is>
          <t>2. Rellena la cabecera</t>
        </is>
      </c>
      <c r="B4" s="25" t="inlineStr">
        <is>
          <t>Datos de empresa y trabajador, y el mes (1-12) y el año: las fechas y los días de la semana se calculan solos.</t>
        </is>
      </c>
    </row>
    <row r="5" ht="45" customHeight="1">
      <c r="A5" s="24" t="inlineStr">
        <is>
          <t>3. Anota cada día</t>
        </is>
      </c>
      <c r="B5" s="25" t="inlineStr">
        <is>
          <t>Hora de entrada y salida (formato 08:30). Para jornada partida usa el segundo bloque. Las horas del día y el total del mes se suman solos; una salida pasada la medianoche también se calcula bien.</t>
        </is>
      </c>
    </row>
    <row r="6" ht="18" customHeight="1">
      <c r="A6" s="24" t="inlineStr">
        <is>
          <t>4. Firma al cerrar el mes</t>
        </is>
      </c>
      <c r="B6" s="25" t="inlineStr">
        <is>
          <t>Imprime la hoja, que firmen el trabajador y la empresa, y guárdala (o escanéala) 4 años.</t>
        </is>
      </c>
    </row>
    <row r="7">
      <c r="A7" s="24" t="inlineStr"/>
      <c r="B7" s="25" t="inlineStr"/>
    </row>
    <row r="8" ht="75" customHeight="1">
      <c r="A8" s="24" t="inlineStr">
        <is>
          <t>Qué exige la ley hoy</t>
        </is>
      </c>
      <c r="B8" s="25" t="inlineStr">
        <is>
          <t>El artículo 34.9 del Estatuto de los Trabajadores obliga a la empresa a garantizar el registro diario de jornada de cada persona trabajadora, con el horario concreto de inicio y de finalización de la jornada. El registro se organiza mediante negociación colectiva, acuerdo de empresa o, en su defecto, decisión de la empresa previa consulta con la representación legal de los trabajadores.</t>
        </is>
      </c>
    </row>
    <row r="9" ht="45" customHeight="1">
      <c r="A9" s="24" t="inlineStr">
        <is>
          <t>Conservación y acceso</t>
        </is>
      </c>
      <c r="B9" s="25" t="inlineStr">
        <is>
          <t>Los registros se conservan durante cuatro años y permanecen a disposición de las personas trabajadoras, de su representación legal y de la Inspección de Trabajo y Seguridad Social. Guarda cada hoja firmada (en papel o escaneada) ordenada por mes y por trabajador.</t>
        </is>
      </c>
    </row>
    <row r="10" ht="30" customHeight="1">
      <c r="A10" s="24" t="inlineStr">
        <is>
          <t>Jornada partida</t>
        </is>
      </c>
      <c r="B10" s="25" t="inlineStr">
        <is>
          <t>Si la jornada se interrumpe (por ejemplo, para comer), usa el segundo bloque de entrada y salida. Si solo hay un tramo, deja vacío el segundo bloque.</t>
        </is>
      </c>
    </row>
    <row r="11" ht="75" customHeight="1">
      <c r="A11" s="24" t="inlineStr">
        <is>
          <t>Tiempo parcial y horas extra</t>
        </is>
      </c>
      <c r="B11" s="25" t="inlineStr">
        <is>
          <t>En contratos a tiempo parcial, las horas de cada día se registran y se totalizan cada mes, y el resumen mensual se entrega al trabajador junto con la nómina (art. 12.4.c ET). Las horas extraordinarias también se registran día a día y se totalizan en el periodo de pago, con copia del resumen al trabajador (art. 35.5 ET). El total mensual de esta hoja sirve de base para ese resumen.</t>
        </is>
      </c>
    </row>
    <row r="12" ht="60" customHeight="1">
      <c r="A12" s="24" t="inlineStr">
        <is>
          <t>Formato</t>
        </is>
      </c>
      <c r="B12" s="25" t="inlineStr">
        <is>
          <t>Hoy la ley no impone un formato concreto: una hoja como esta no está prohibida si refleja la jornada real y se firma. El Gobierno tramita un Real Decreto que exigiría el registro por medios digitales; mientras no se publique en el BOE, sigue siendo un proyecto en tramitación.</t>
        </is>
      </c>
    </row>
    <row r="13" ht="30" customHeight="1">
      <c r="A13" s="24" t="inlineStr">
        <is>
          <t>Sanción vigente</t>
        </is>
      </c>
      <c r="B13" s="25" t="inlineStr">
        <is>
          <t>No llevar el registro de jornada es una infracción grave del art. 7.5 de la LISOS (Real Decreto Legislativo 5/2000), sancionable con multa de 751 € a 7.500 € (art. 40.1.b LISOS).</t>
        </is>
      </c>
    </row>
    <row r="14" ht="45" customHeight="1">
      <c r="A14" s="24" t="inlineStr">
        <is>
          <t>Aviso</t>
        </is>
      </c>
      <c r="B14" s="25" t="inlineStr">
        <is>
          <t>Esta plantilla es una ayuda práctica, no asesoramiento jurídico. Tu convenio colectivo puede fijar reglas adicionales (pausas computables, distribución irregular, etc.); consúltalo con tu asesoría.</t>
        </is>
      </c>
    </row>
    <row r="16" ht="30" customHeight="1">
      <c r="A16" s="26" t="inlineStr">
        <is>
          <t>Cuando te canses del Excel: Mi Fichaje Legal hace este registro desde el móvil o una tablet, con firma mensual y exportación para la Inspección. 30 días gratis, sin tarjeta: mifichajelegal.com</t>
        </is>
      </c>
    </row>
    <row r="18">
      <c r="A18" s="27" t="inlineStr">
        <is>
          <t>Versión octubre 2026</t>
        </is>
      </c>
    </row>
  </sheetData>
  <mergeCells count="1">
    <mergeCell ref="A16:B1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 Fichaje Legal</dc:creator>
  <dc:title>Plantilla de registro de jornada</dc:title>
  <dcterms:created xsi:type="dcterms:W3CDTF">2026-10-18T00:00:00Z</dcterms:created>
  <dcterms:modified xsi:type="dcterms:W3CDTF">2026-10-18T00:00:00Z</dcterms:modified>
  <cp:lastModifiedBy>Mi Fichaje Legal</cp:lastModifiedBy>
</cp:coreProperties>
</file>